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D:\2603-04通信記録会\エントリー\原本\"/>
    </mc:Choice>
  </mc:AlternateContent>
  <xr:revisionPtr revIDLastSave="0" documentId="8_{0AC14143-2558-467D-A007-33BF652BA350}" xr6:coauthVersionLast="47" xr6:coauthVersionMax="47" xr10:uidLastSave="{00000000-0000-0000-0000-000000000000}"/>
  <workbookProtection workbookAlgorithmName="SHA-512" workbookHashValue="dPsa3Zkj+d8dbQaxyixB09cVA8U5Vt9YkLB9a9KpeK8bDi7zQtZ04kcfY3rg9M/9zrI64NrHCyy36pDKE4YpcQ==" workbookSaltValue="PpOb2COM9I3t3TdMTmwRYg==" workbookSpinCount="100000" lockStructure="1"/>
  <bookViews>
    <workbookView xWindow="-120" yWindow="-120" windowWidth="29040" windowHeight="15720" tabRatio="648" xr2:uid="{00000000-000D-0000-FFFF-FFFF00000000}"/>
  </bookViews>
  <sheets>
    <sheet name="申込書" sheetId="1" r:id="rId1"/>
    <sheet name="申込一覧表" sheetId="2" r:id="rId2"/>
    <sheet name="リレーオーダー用紙" sheetId="4" state="hidden" r:id="rId3"/>
    <sheet name="誓約書" sheetId="10" state="hidden" r:id="rId4"/>
    <sheet name="メール" sheetId="9" state="hidden" r:id="rId5"/>
    <sheet name="団体" sheetId="7" state="hidden" r:id="rId6"/>
    <sheet name="所属1" sheetId="11" state="hidden" r:id="rId7"/>
    <sheet name="選手" sheetId="12" state="hidden" r:id="rId8"/>
    <sheet name="エントリー" sheetId="13" state="hidden" r:id="rId9"/>
    <sheet name="連続出場" sheetId="15" r:id="rId10"/>
    <sheet name="チーム" sheetId="14" state="hidden" r:id="rId11"/>
  </sheets>
  <definedNames>
    <definedName name="_xlnm.Print_Area" localSheetId="2">リレーオーダー用紙!$A$1:$J$58</definedName>
    <definedName name="_xlnm.Print_Area" localSheetId="1">申込一覧表!$A$1:$P$87</definedName>
    <definedName name="_xlnm.Print_Area" localSheetId="0">申込書!$B$1:$X$65</definedName>
    <definedName name="_xlnm.Print_Area" localSheetId="3">誓約書!$A$1:$Q$20</definedName>
    <definedName name="_xlnm.Print_Area" localSheetId="9">連続出場!$A$1:$X$132</definedName>
    <definedName name="_xlnm.Print_Titles" localSheetId="1">申込一覧表!$1:$4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7" i="15" l="1"/>
  <c r="AN7" i="15"/>
  <c r="AM8" i="15"/>
  <c r="AN8" i="15"/>
  <c r="AM9" i="15"/>
  <c r="AN9" i="15"/>
  <c r="AM10" i="15"/>
  <c r="AN10" i="15"/>
  <c r="AM11" i="15"/>
  <c r="AN11" i="15"/>
  <c r="AM12" i="15"/>
  <c r="AN12" i="15"/>
  <c r="AM13" i="15"/>
  <c r="AN13" i="15"/>
  <c r="AM14" i="15"/>
  <c r="AN14" i="15"/>
  <c r="AM15" i="15"/>
  <c r="AN15" i="15"/>
  <c r="AM16" i="15"/>
  <c r="AN16" i="15"/>
  <c r="AM17" i="15"/>
  <c r="AN17" i="15"/>
  <c r="AM18" i="15"/>
  <c r="AN18" i="15"/>
  <c r="AM19" i="15"/>
  <c r="AN19" i="15"/>
  <c r="AM20" i="15"/>
  <c r="AN20" i="15"/>
  <c r="AM21" i="15"/>
  <c r="AN21" i="15"/>
  <c r="AM22" i="15"/>
  <c r="AN22" i="15"/>
  <c r="AM23" i="15"/>
  <c r="AN23" i="15"/>
  <c r="AM24" i="15"/>
  <c r="AN24" i="15"/>
  <c r="AM25" i="15"/>
  <c r="AN25" i="15"/>
  <c r="AM26" i="15"/>
  <c r="AN26" i="15"/>
  <c r="AM27" i="15"/>
  <c r="AN27" i="15"/>
  <c r="AM28" i="15"/>
  <c r="AN28" i="15"/>
  <c r="AM29" i="15"/>
  <c r="AN29" i="15"/>
  <c r="AM30" i="15"/>
  <c r="AN30" i="15"/>
  <c r="AM31" i="15"/>
  <c r="AN31" i="15"/>
  <c r="AM32" i="15"/>
  <c r="AN32" i="15"/>
  <c r="AM33" i="15"/>
  <c r="AN33" i="15"/>
  <c r="AM34" i="15"/>
  <c r="AN34" i="15"/>
  <c r="AM35" i="15"/>
  <c r="AN35" i="15"/>
  <c r="AM36" i="15"/>
  <c r="AN36" i="15"/>
  <c r="AM37" i="15"/>
  <c r="AN37" i="15"/>
  <c r="AM38" i="15"/>
  <c r="AN38" i="15"/>
  <c r="AM39" i="15"/>
  <c r="AN39" i="15"/>
  <c r="AM40" i="15"/>
  <c r="AN40" i="15"/>
  <c r="AM41" i="15"/>
  <c r="AN41" i="15"/>
  <c r="AM42" i="15"/>
  <c r="AN42" i="15"/>
  <c r="AM43" i="15"/>
  <c r="AN43" i="15"/>
  <c r="AM44" i="15"/>
  <c r="AN44" i="15"/>
  <c r="AM45" i="15"/>
  <c r="AN45" i="15"/>
  <c r="AM46" i="15"/>
  <c r="AN46" i="15"/>
  <c r="AM47" i="15"/>
  <c r="AN47" i="15"/>
  <c r="AM48" i="15"/>
  <c r="AN48" i="15"/>
  <c r="AM49" i="15"/>
  <c r="AN49" i="15"/>
  <c r="AM50" i="15"/>
  <c r="AN50" i="15"/>
  <c r="AM51" i="15"/>
  <c r="AN51" i="15"/>
  <c r="AM52" i="15"/>
  <c r="AN52" i="15"/>
  <c r="AM53" i="15"/>
  <c r="AN53" i="15"/>
  <c r="AM54" i="15"/>
  <c r="AN54" i="15"/>
  <c r="AM55" i="15"/>
  <c r="AN55" i="15"/>
  <c r="AM56" i="15"/>
  <c r="AN56" i="15"/>
  <c r="AM57" i="15"/>
  <c r="AN57" i="15"/>
  <c r="AM58" i="15"/>
  <c r="AN58" i="15"/>
  <c r="AM59" i="15"/>
  <c r="AN59" i="15"/>
  <c r="AM60" i="15"/>
  <c r="AN60" i="15"/>
  <c r="AM61" i="15"/>
  <c r="AN61" i="15"/>
  <c r="AM62" i="15"/>
  <c r="AN62" i="15"/>
  <c r="AM63" i="15"/>
  <c r="AN63" i="15"/>
  <c r="AM64" i="15"/>
  <c r="AN64" i="15"/>
  <c r="AM65" i="15"/>
  <c r="AN65" i="15"/>
  <c r="AM66" i="15"/>
  <c r="AN66" i="15"/>
  <c r="AM67" i="15"/>
  <c r="AN67" i="15"/>
  <c r="AM68" i="15"/>
  <c r="AN68" i="15"/>
  <c r="AM69" i="15"/>
  <c r="AN69" i="15"/>
  <c r="AM70" i="15"/>
  <c r="AN70" i="15"/>
  <c r="AM71" i="15"/>
  <c r="AN71" i="15"/>
  <c r="AM72" i="15"/>
  <c r="AN72" i="15"/>
  <c r="AM73" i="15"/>
  <c r="AN73" i="15"/>
  <c r="AM74" i="15"/>
  <c r="AN74" i="15"/>
  <c r="AM75" i="15"/>
  <c r="AN75" i="15"/>
  <c r="AM76" i="15"/>
  <c r="AN76" i="15"/>
  <c r="AM77" i="15"/>
  <c r="AN77" i="15"/>
  <c r="AM78" i="15"/>
  <c r="AN78" i="15"/>
  <c r="AM79" i="15"/>
  <c r="AN79" i="15"/>
  <c r="AM80" i="15"/>
  <c r="AN80" i="15"/>
  <c r="AM81" i="15"/>
  <c r="AN81" i="15"/>
  <c r="AM82" i="15"/>
  <c r="AN82" i="15"/>
  <c r="AM83" i="15"/>
  <c r="AN83" i="15"/>
  <c r="AM84" i="15"/>
  <c r="AN84" i="15"/>
  <c r="AM85" i="15"/>
  <c r="AN85" i="15"/>
  <c r="AM86" i="15"/>
  <c r="AN86" i="15"/>
  <c r="AM87" i="15"/>
  <c r="AN87" i="15"/>
  <c r="AM88" i="15"/>
  <c r="AN88" i="15"/>
  <c r="AM89" i="15"/>
  <c r="AN89" i="15"/>
  <c r="AM90" i="15"/>
  <c r="AN90" i="15"/>
  <c r="AM91" i="15"/>
  <c r="AN91" i="15"/>
  <c r="AM92" i="15"/>
  <c r="AN92" i="15"/>
  <c r="AM93" i="15"/>
  <c r="AN93" i="15"/>
  <c r="AM94" i="15"/>
  <c r="AN94" i="15"/>
  <c r="AM95" i="15"/>
  <c r="AN95" i="15"/>
  <c r="AM96" i="15"/>
  <c r="AN96" i="15"/>
  <c r="AM97" i="15"/>
  <c r="AN97" i="15"/>
  <c r="AM98" i="15"/>
  <c r="AN98" i="15"/>
  <c r="AM99" i="15"/>
  <c r="AN99" i="15"/>
  <c r="AM100" i="15"/>
  <c r="AN100" i="15"/>
  <c r="AM101" i="15"/>
  <c r="AN101" i="15"/>
  <c r="AM102" i="15"/>
  <c r="AN102" i="15"/>
  <c r="AM103" i="15"/>
  <c r="AN103" i="15"/>
  <c r="AM104" i="15"/>
  <c r="AN104" i="15"/>
  <c r="AM105" i="15"/>
  <c r="AN105" i="15"/>
  <c r="AM106" i="15"/>
  <c r="AN106" i="15"/>
  <c r="AM107" i="15"/>
  <c r="AN107" i="15"/>
  <c r="AM108" i="15"/>
  <c r="AN108" i="15"/>
  <c r="AM109" i="15"/>
  <c r="AN109" i="15"/>
  <c r="AM110" i="15"/>
  <c r="AN110" i="15"/>
  <c r="AM111" i="15"/>
  <c r="AN111" i="15"/>
  <c r="AM112" i="15"/>
  <c r="AN112" i="15"/>
  <c r="AM113" i="15"/>
  <c r="AN113" i="15"/>
  <c r="AM114" i="15"/>
  <c r="AN114" i="15"/>
  <c r="AM115" i="15"/>
  <c r="AN115" i="15"/>
  <c r="AM116" i="15"/>
  <c r="AN116" i="15"/>
  <c r="AM117" i="15"/>
  <c r="AN117" i="15"/>
  <c r="AM118" i="15"/>
  <c r="AN118" i="15"/>
  <c r="AM119" i="15"/>
  <c r="AN119" i="15"/>
  <c r="AM120" i="15"/>
  <c r="AN120" i="15"/>
  <c r="AM121" i="15"/>
  <c r="AN121" i="15"/>
  <c r="AM122" i="15"/>
  <c r="AN122" i="15"/>
  <c r="AM123" i="15"/>
  <c r="AN123" i="15"/>
  <c r="AM124" i="15"/>
  <c r="AN124" i="15"/>
  <c r="AM125" i="15"/>
  <c r="AN125" i="15"/>
  <c r="AM126" i="15"/>
  <c r="AN126" i="15"/>
  <c r="AM127" i="15"/>
  <c r="AN127" i="15"/>
  <c r="AM128" i="15"/>
  <c r="AN128" i="15"/>
  <c r="AM129" i="15"/>
  <c r="AN129" i="15"/>
  <c r="AM130" i="15"/>
  <c r="AN130" i="15"/>
  <c r="AM131" i="15"/>
  <c r="AN131" i="15"/>
  <c r="AM132" i="15"/>
  <c r="AN132" i="15"/>
  <c r="AM133" i="15"/>
  <c r="AN133" i="15"/>
  <c r="AM134" i="15"/>
  <c r="AN134" i="15"/>
  <c r="AM135" i="15"/>
  <c r="AN135" i="15"/>
  <c r="AM136" i="15"/>
  <c r="AN136" i="15"/>
  <c r="AM137" i="15"/>
  <c r="AN137" i="15"/>
  <c r="AM138" i="15"/>
  <c r="AN138" i="15"/>
  <c r="AM139" i="15"/>
  <c r="AN139" i="15"/>
  <c r="AM140" i="15"/>
  <c r="AN140" i="15"/>
  <c r="AM141" i="15"/>
  <c r="AN141" i="15"/>
  <c r="AM142" i="15"/>
  <c r="AN142" i="15"/>
  <c r="AM143" i="15"/>
  <c r="AN143" i="15"/>
  <c r="AM144" i="15"/>
  <c r="AN144" i="15"/>
  <c r="AM145" i="15"/>
  <c r="AN145" i="15"/>
  <c r="AM146" i="15"/>
  <c r="AN146" i="15"/>
  <c r="AM147" i="15"/>
  <c r="AN147" i="15"/>
  <c r="AM148" i="15"/>
  <c r="AN148" i="15"/>
  <c r="AM149" i="15"/>
  <c r="AN149" i="15"/>
  <c r="AM150" i="15"/>
  <c r="AN150" i="15"/>
  <c r="AM151" i="15"/>
  <c r="AN151" i="15"/>
  <c r="AM152" i="15"/>
  <c r="AN152" i="15"/>
  <c r="AM153" i="15"/>
  <c r="AN153" i="15"/>
  <c r="AM154" i="15"/>
  <c r="AN154" i="15"/>
  <c r="AM155" i="15"/>
  <c r="AN155" i="15"/>
  <c r="AM156" i="15"/>
  <c r="AN156" i="15"/>
  <c r="AM157" i="15"/>
  <c r="AN157" i="15"/>
  <c r="AM158" i="15"/>
  <c r="AN158" i="15"/>
  <c r="AM159" i="15"/>
  <c r="AN159" i="15"/>
  <c r="AM160" i="15"/>
  <c r="AN160" i="15"/>
  <c r="AM161" i="15"/>
  <c r="AN161" i="15"/>
  <c r="AM162" i="15"/>
  <c r="AN162" i="15"/>
  <c r="AM163" i="15"/>
  <c r="AN163" i="15"/>
  <c r="AM164" i="15"/>
  <c r="AN164" i="15"/>
  <c r="AM165" i="15"/>
  <c r="AN165" i="15"/>
  <c r="AM166" i="15"/>
  <c r="AN166" i="15"/>
  <c r="AM167" i="15"/>
  <c r="AN167" i="15"/>
  <c r="AM168" i="15"/>
  <c r="AN168" i="15"/>
  <c r="Y3" i="15"/>
  <c r="M3" i="15"/>
  <c r="A3" i="15"/>
  <c r="AT49" i="2" l="1"/>
  <c r="AT50" i="2"/>
  <c r="AT51" i="2"/>
  <c r="AT52" i="2"/>
  <c r="AT53" i="2"/>
  <c r="AT54" i="2"/>
  <c r="AT55" i="2"/>
  <c r="AT56" i="2"/>
  <c r="AT57" i="2"/>
  <c r="AT58" i="2"/>
  <c r="AT59" i="2"/>
  <c r="AT60" i="2"/>
  <c r="AT61" i="2"/>
  <c r="AT62" i="2"/>
  <c r="AT63" i="2"/>
  <c r="AT64" i="2"/>
  <c r="AT65" i="2"/>
  <c r="AT66" i="2"/>
  <c r="AT67" i="2"/>
  <c r="AT68" i="2"/>
  <c r="AT69" i="2"/>
  <c r="AT70" i="2"/>
  <c r="AT71" i="2"/>
  <c r="AT72" i="2"/>
  <c r="AT73" i="2"/>
  <c r="AT74" i="2"/>
  <c r="AT75" i="2"/>
  <c r="AT76" i="2"/>
  <c r="AT77" i="2"/>
  <c r="AT78" i="2"/>
  <c r="AT79" i="2"/>
  <c r="AT80" i="2"/>
  <c r="AT81" i="2"/>
  <c r="AT82" i="2"/>
  <c r="AT83" i="2"/>
  <c r="AT84" i="2"/>
  <c r="AT85" i="2"/>
  <c r="AT86" i="2"/>
  <c r="AT87" i="2"/>
  <c r="AS49" i="2"/>
  <c r="AS50" i="2"/>
  <c r="AS51" i="2"/>
  <c r="AS52" i="2"/>
  <c r="AS53" i="2"/>
  <c r="AS54" i="2"/>
  <c r="AS55" i="2"/>
  <c r="AS56" i="2"/>
  <c r="AS57" i="2"/>
  <c r="AS58" i="2"/>
  <c r="AS59" i="2"/>
  <c r="AS60" i="2"/>
  <c r="AS61" i="2"/>
  <c r="AS62" i="2"/>
  <c r="AS63" i="2"/>
  <c r="AS64" i="2"/>
  <c r="AS65" i="2"/>
  <c r="AS66" i="2"/>
  <c r="AS67" i="2"/>
  <c r="AS68" i="2"/>
  <c r="AS69" i="2"/>
  <c r="AS70" i="2"/>
  <c r="AS71" i="2"/>
  <c r="AS72" i="2"/>
  <c r="AS73" i="2"/>
  <c r="AS74" i="2"/>
  <c r="AS75" i="2"/>
  <c r="AS76" i="2"/>
  <c r="AS77" i="2"/>
  <c r="AS78" i="2"/>
  <c r="AS79" i="2"/>
  <c r="AS80" i="2"/>
  <c r="AS81" i="2"/>
  <c r="AS82" i="2"/>
  <c r="AS83" i="2"/>
  <c r="AS84" i="2"/>
  <c r="AS85" i="2"/>
  <c r="AS86" i="2"/>
  <c r="AS87" i="2"/>
  <c r="AT48" i="2"/>
  <c r="AS48" i="2"/>
  <c r="AR49" i="2"/>
  <c r="AR50" i="2"/>
  <c r="AR51" i="2"/>
  <c r="AR52" i="2"/>
  <c r="AR53" i="2"/>
  <c r="AR54" i="2"/>
  <c r="AR55" i="2"/>
  <c r="AR56" i="2"/>
  <c r="AR57" i="2"/>
  <c r="AR58" i="2"/>
  <c r="AR59" i="2"/>
  <c r="AR60" i="2"/>
  <c r="AR61" i="2"/>
  <c r="AR62" i="2"/>
  <c r="AR63" i="2"/>
  <c r="AR64" i="2"/>
  <c r="AR65" i="2"/>
  <c r="AR66" i="2"/>
  <c r="AR67" i="2"/>
  <c r="AR68" i="2"/>
  <c r="AR69" i="2"/>
  <c r="AR70" i="2"/>
  <c r="AR71" i="2"/>
  <c r="AR72" i="2"/>
  <c r="AR73" i="2"/>
  <c r="AR74" i="2"/>
  <c r="AR75" i="2"/>
  <c r="AR76" i="2"/>
  <c r="AR77" i="2"/>
  <c r="AR78" i="2"/>
  <c r="AR79" i="2"/>
  <c r="AR80" i="2"/>
  <c r="AR81" i="2"/>
  <c r="AR82" i="2"/>
  <c r="AR83" i="2"/>
  <c r="AR84" i="2"/>
  <c r="AR85" i="2"/>
  <c r="AR86" i="2"/>
  <c r="AR87" i="2"/>
  <c r="AR48" i="2"/>
  <c r="AT7" i="2"/>
  <c r="AT8" i="2"/>
  <c r="AT9" i="2"/>
  <c r="AT10" i="2"/>
  <c r="AT11" i="2"/>
  <c r="AT12" i="2"/>
  <c r="AT13" i="2"/>
  <c r="AT14" i="2"/>
  <c r="AT15" i="2"/>
  <c r="AT16" i="2"/>
  <c r="AT17" i="2"/>
  <c r="AT18" i="2"/>
  <c r="AT19" i="2"/>
  <c r="AT20" i="2"/>
  <c r="AT21" i="2"/>
  <c r="AT22" i="2"/>
  <c r="AT23" i="2"/>
  <c r="AT24" i="2"/>
  <c r="AT25" i="2"/>
  <c r="AT26" i="2"/>
  <c r="AT27" i="2"/>
  <c r="AT28" i="2"/>
  <c r="AT29" i="2"/>
  <c r="AT30" i="2"/>
  <c r="AT31" i="2"/>
  <c r="AT32" i="2"/>
  <c r="AT33" i="2"/>
  <c r="AT34" i="2"/>
  <c r="AT35" i="2"/>
  <c r="AT36" i="2"/>
  <c r="AT37" i="2"/>
  <c r="AT38" i="2"/>
  <c r="AT39" i="2"/>
  <c r="AT40" i="2"/>
  <c r="AT41" i="2"/>
  <c r="AT42" i="2"/>
  <c r="AT43" i="2"/>
  <c r="AT44" i="2"/>
  <c r="AT45" i="2"/>
  <c r="AS7" i="2"/>
  <c r="AS8" i="2"/>
  <c r="AS9" i="2"/>
  <c r="AS10" i="2"/>
  <c r="AS11" i="2"/>
  <c r="AS12" i="2"/>
  <c r="AS13" i="2"/>
  <c r="AS14" i="2"/>
  <c r="AS15" i="2"/>
  <c r="AS16" i="2"/>
  <c r="AS17" i="2"/>
  <c r="AS18" i="2"/>
  <c r="AS19" i="2"/>
  <c r="AS20" i="2"/>
  <c r="AS21" i="2"/>
  <c r="AS22" i="2"/>
  <c r="AS23" i="2"/>
  <c r="AS24" i="2"/>
  <c r="AS25" i="2"/>
  <c r="AS26" i="2"/>
  <c r="AS27" i="2"/>
  <c r="AS28" i="2"/>
  <c r="AS29" i="2"/>
  <c r="AS30" i="2"/>
  <c r="AS31" i="2"/>
  <c r="AS32" i="2"/>
  <c r="AS33" i="2"/>
  <c r="AS34" i="2"/>
  <c r="AS35" i="2"/>
  <c r="AS36" i="2"/>
  <c r="AS37" i="2"/>
  <c r="AS38" i="2"/>
  <c r="AS39" i="2"/>
  <c r="AS40" i="2"/>
  <c r="AS41" i="2"/>
  <c r="AS42" i="2"/>
  <c r="AS43" i="2"/>
  <c r="AS44" i="2"/>
  <c r="AS45" i="2"/>
  <c r="AR7" i="2"/>
  <c r="AR8" i="2"/>
  <c r="AR9" i="2"/>
  <c r="AR10" i="2"/>
  <c r="AR11" i="2"/>
  <c r="AR12" i="2"/>
  <c r="AR13" i="2"/>
  <c r="AR14" i="2"/>
  <c r="AR15" i="2"/>
  <c r="AR16" i="2"/>
  <c r="AR17" i="2"/>
  <c r="AR18" i="2"/>
  <c r="AR19" i="2"/>
  <c r="AR20" i="2"/>
  <c r="AR21" i="2"/>
  <c r="AR22" i="2"/>
  <c r="AR23" i="2"/>
  <c r="AR24" i="2"/>
  <c r="AR25" i="2"/>
  <c r="AR26" i="2"/>
  <c r="AR27" i="2"/>
  <c r="AR28" i="2"/>
  <c r="AR29" i="2"/>
  <c r="AR30" i="2"/>
  <c r="AR31" i="2"/>
  <c r="AR32" i="2"/>
  <c r="AR33" i="2"/>
  <c r="AR34" i="2"/>
  <c r="AR35" i="2"/>
  <c r="AR36" i="2"/>
  <c r="AR37" i="2"/>
  <c r="AR38" i="2"/>
  <c r="AR39" i="2"/>
  <c r="AR40" i="2"/>
  <c r="AR41" i="2"/>
  <c r="AR42" i="2"/>
  <c r="AR43" i="2"/>
  <c r="AR44" i="2"/>
  <c r="AR45" i="2"/>
  <c r="AT6" i="2"/>
  <c r="AS6" i="2"/>
  <c r="AR6" i="2"/>
  <c r="AQ49" i="2"/>
  <c r="AQ50" i="2"/>
  <c r="AQ51" i="2"/>
  <c r="AQ52" i="2"/>
  <c r="AQ53" i="2"/>
  <c r="AQ54" i="2"/>
  <c r="AQ55" i="2"/>
  <c r="AQ56" i="2"/>
  <c r="AQ57" i="2"/>
  <c r="AQ58" i="2"/>
  <c r="AQ59" i="2"/>
  <c r="AQ60" i="2"/>
  <c r="AQ61" i="2"/>
  <c r="AQ62" i="2"/>
  <c r="AQ63" i="2"/>
  <c r="AQ64" i="2"/>
  <c r="AQ65" i="2"/>
  <c r="AQ66" i="2"/>
  <c r="AQ67" i="2"/>
  <c r="AQ68" i="2"/>
  <c r="AQ69" i="2"/>
  <c r="AQ70" i="2"/>
  <c r="AQ71" i="2"/>
  <c r="AQ72" i="2"/>
  <c r="AQ73" i="2"/>
  <c r="AQ74" i="2"/>
  <c r="AQ75" i="2"/>
  <c r="AQ76" i="2"/>
  <c r="AQ77" i="2"/>
  <c r="AQ78" i="2"/>
  <c r="AQ79" i="2"/>
  <c r="AQ80" i="2"/>
  <c r="AQ81" i="2"/>
  <c r="AQ82" i="2"/>
  <c r="AQ83" i="2"/>
  <c r="AQ84" i="2"/>
  <c r="AQ85" i="2"/>
  <c r="AQ86" i="2"/>
  <c r="AQ87" i="2"/>
  <c r="AQ48" i="2"/>
  <c r="AQ7" i="2"/>
  <c r="AQ8" i="2"/>
  <c r="AQ9" i="2"/>
  <c r="AQ10" i="2"/>
  <c r="AQ11" i="2"/>
  <c r="AQ12" i="2"/>
  <c r="AQ13" i="2"/>
  <c r="AQ14" i="2"/>
  <c r="AQ15" i="2"/>
  <c r="AQ16" i="2"/>
  <c r="AQ17" i="2"/>
  <c r="AQ18" i="2"/>
  <c r="AQ19" i="2"/>
  <c r="AQ20" i="2"/>
  <c r="AQ21" i="2"/>
  <c r="AQ22" i="2"/>
  <c r="AQ23" i="2"/>
  <c r="AQ24" i="2"/>
  <c r="AQ25" i="2"/>
  <c r="AQ26" i="2"/>
  <c r="AQ27" i="2"/>
  <c r="AQ28" i="2"/>
  <c r="AQ29" i="2"/>
  <c r="AQ30" i="2"/>
  <c r="AQ31" i="2"/>
  <c r="AQ32" i="2"/>
  <c r="AQ33" i="2"/>
  <c r="AQ34" i="2"/>
  <c r="AQ35" i="2"/>
  <c r="AQ36" i="2"/>
  <c r="AQ37" i="2"/>
  <c r="AQ38" i="2"/>
  <c r="AQ39" i="2"/>
  <c r="AQ40" i="2"/>
  <c r="AQ41" i="2"/>
  <c r="AQ42" i="2"/>
  <c r="AQ43" i="2"/>
  <c r="AQ44" i="2"/>
  <c r="AQ45" i="2"/>
  <c r="AQ6" i="2"/>
  <c r="E7" i="15" l="1"/>
  <c r="G7" i="15"/>
  <c r="I7" i="15"/>
  <c r="K7" i="15"/>
  <c r="O7" i="15"/>
  <c r="Q7" i="15"/>
  <c r="S7" i="15"/>
  <c r="U7" i="15"/>
  <c r="W7" i="15"/>
  <c r="AA7" i="15"/>
  <c r="AC7" i="15"/>
  <c r="AE7" i="15"/>
  <c r="AG7" i="15"/>
  <c r="AI7" i="15"/>
  <c r="C7" i="15"/>
  <c r="N4" i="15" l="1"/>
  <c r="Z4" i="15"/>
  <c r="B4" i="15"/>
  <c r="D3" i="2"/>
  <c r="AB133" i="15" l="1"/>
  <c r="AB134" i="15"/>
  <c r="AB135" i="15"/>
  <c r="AB136" i="15"/>
  <c r="AB137" i="15"/>
  <c r="AB138" i="15"/>
  <c r="AB139" i="15"/>
  <c r="AB140" i="15"/>
  <c r="AB141" i="15"/>
  <c r="AB142" i="15"/>
  <c r="AB143" i="15"/>
  <c r="AB144" i="15"/>
  <c r="AB145" i="15"/>
  <c r="AB146" i="15"/>
  <c r="AB147" i="15"/>
  <c r="AB148" i="15"/>
  <c r="AB149" i="15"/>
  <c r="AB150" i="15"/>
  <c r="AB151" i="15"/>
  <c r="AB152" i="15"/>
  <c r="AB153" i="15"/>
  <c r="AB154" i="15"/>
  <c r="AB155" i="15"/>
  <c r="AB156" i="15"/>
  <c r="AB157" i="15"/>
  <c r="AB158" i="15"/>
  <c r="AB159" i="15"/>
  <c r="AB160" i="15"/>
  <c r="AB161" i="15"/>
  <c r="AB162" i="15"/>
  <c r="AB163" i="15"/>
  <c r="AB164" i="15"/>
  <c r="AB165" i="15"/>
  <c r="AB166" i="15"/>
  <c r="AB167" i="15"/>
  <c r="AB168" i="15"/>
  <c r="AB169" i="15"/>
  <c r="AB170" i="15"/>
  <c r="AB171" i="15"/>
  <c r="AB172" i="15"/>
  <c r="AB173" i="15"/>
  <c r="AB174" i="15"/>
  <c r="AB175" i="15"/>
  <c r="AB176" i="15"/>
  <c r="AB177" i="15"/>
  <c r="AB178" i="15"/>
  <c r="AB179" i="15"/>
  <c r="AB180" i="15"/>
  <c r="AB181" i="15"/>
  <c r="AB182" i="15"/>
  <c r="AB183" i="15"/>
  <c r="AB184" i="15"/>
  <c r="AB185" i="15"/>
  <c r="AB186" i="15"/>
  <c r="AB187" i="15"/>
  <c r="AB188" i="15"/>
  <c r="AB189" i="15"/>
  <c r="AB190" i="15"/>
  <c r="AB191" i="15"/>
  <c r="AB192" i="15"/>
  <c r="AB193" i="15"/>
  <c r="AB194" i="15"/>
  <c r="AB195" i="15"/>
  <c r="AB196" i="15"/>
  <c r="AB197" i="15"/>
  <c r="AB198" i="15"/>
  <c r="AB199" i="15"/>
  <c r="AB200" i="15"/>
  <c r="AB201" i="15"/>
  <c r="AB202" i="15"/>
  <c r="AB203" i="15"/>
  <c r="AB204" i="15"/>
  <c r="AB205" i="15"/>
  <c r="AB206" i="15"/>
  <c r="AB207" i="15"/>
  <c r="AB208" i="15"/>
  <c r="AB209" i="15"/>
  <c r="AB210" i="15"/>
  <c r="AB211" i="15"/>
  <c r="AB212" i="15"/>
  <c r="AB213" i="15"/>
  <c r="AB214" i="15"/>
  <c r="AB215" i="15"/>
  <c r="AB216" i="15"/>
  <c r="AB217" i="15"/>
  <c r="AB218" i="15"/>
  <c r="AB219" i="15"/>
  <c r="AB220" i="15"/>
  <c r="AB221" i="15"/>
  <c r="AB222" i="15"/>
  <c r="AB223" i="15"/>
  <c r="AA136" i="15" l="1"/>
  <c r="AA137" i="15"/>
  <c r="AA138" i="15"/>
  <c r="AA139" i="15"/>
  <c r="AA140" i="15"/>
  <c r="AA141" i="15"/>
  <c r="AA142" i="15"/>
  <c r="AA143" i="15"/>
  <c r="AA144" i="15"/>
  <c r="AA145" i="15"/>
  <c r="AA146" i="15"/>
  <c r="AA147" i="15"/>
  <c r="AA148" i="15"/>
  <c r="AA149" i="15"/>
  <c r="AA150" i="15"/>
  <c r="AA151" i="15"/>
  <c r="AA152" i="15"/>
  <c r="AA153" i="15"/>
  <c r="AA154" i="15"/>
  <c r="AA155" i="15"/>
  <c r="AA156" i="15"/>
  <c r="AA157" i="15"/>
  <c r="AA158" i="15"/>
  <c r="AA159" i="15"/>
  <c r="AA160" i="15"/>
  <c r="AA161" i="15"/>
  <c r="AA162" i="15"/>
  <c r="AA163" i="15"/>
  <c r="AA164" i="15"/>
  <c r="AA165" i="15"/>
  <c r="AA166" i="15"/>
  <c r="AA167" i="15"/>
  <c r="AA168" i="15"/>
  <c r="AA169" i="15"/>
  <c r="AA170" i="15"/>
  <c r="AA171" i="15"/>
  <c r="AA172" i="15"/>
  <c r="AA173" i="15"/>
  <c r="AA174" i="15"/>
  <c r="AA175" i="15"/>
  <c r="AA176" i="15"/>
  <c r="AA177" i="15"/>
  <c r="AA178" i="15"/>
  <c r="AA179" i="15"/>
  <c r="AA180" i="15"/>
  <c r="AA181" i="15"/>
  <c r="AA182" i="15"/>
  <c r="AA183" i="15"/>
  <c r="AA184" i="15"/>
  <c r="AA185" i="15"/>
  <c r="AA186" i="15"/>
  <c r="AA187" i="15"/>
  <c r="AA188" i="15"/>
  <c r="AA189" i="15"/>
  <c r="AA190" i="15"/>
  <c r="AA191" i="15"/>
  <c r="AA192" i="15"/>
  <c r="AA193" i="15"/>
  <c r="AA194" i="15"/>
  <c r="AA195" i="15"/>
  <c r="AA196" i="15"/>
  <c r="AA197" i="15"/>
  <c r="AA198" i="15"/>
  <c r="AA199" i="15"/>
  <c r="AA200" i="15"/>
  <c r="AA201" i="15"/>
  <c r="AA202" i="15"/>
  <c r="AA203" i="15"/>
  <c r="AA204" i="15"/>
  <c r="AA205" i="15"/>
  <c r="AA206" i="15"/>
  <c r="AA207" i="15"/>
  <c r="AA208" i="15"/>
  <c r="AA209" i="15"/>
  <c r="AA210" i="15"/>
  <c r="AA211" i="15"/>
  <c r="AA212" i="15"/>
  <c r="AA213" i="15"/>
  <c r="AA214" i="15"/>
  <c r="AA215" i="15"/>
  <c r="AA216" i="15"/>
  <c r="AA217" i="15"/>
  <c r="AA218" i="15"/>
  <c r="AA219" i="15"/>
  <c r="AA220" i="15"/>
  <c r="AA221" i="15"/>
  <c r="AA222" i="15"/>
  <c r="AA223" i="15"/>
  <c r="AB4" i="1" l="1"/>
  <c r="A3" i="2" l="1"/>
  <c r="Y4" i="15" l="1"/>
  <c r="A4" i="15"/>
  <c r="M4" i="15"/>
  <c r="AB49" i="2"/>
  <c r="AB50" i="2"/>
  <c r="AB51" i="2"/>
  <c r="AB52" i="2"/>
  <c r="AB53" i="2"/>
  <c r="AB54" i="2"/>
  <c r="AB55" i="2"/>
  <c r="AB56" i="2"/>
  <c r="AB57" i="2"/>
  <c r="AB58" i="2"/>
  <c r="AB59" i="2"/>
  <c r="AB60" i="2"/>
  <c r="AB61" i="2"/>
  <c r="AB62" i="2"/>
  <c r="AB63" i="2"/>
  <c r="AB64" i="2"/>
  <c r="AB65" i="2"/>
  <c r="AB66" i="2"/>
  <c r="AB67" i="2"/>
  <c r="AB68" i="2"/>
  <c r="AB69" i="2"/>
  <c r="AB70" i="2"/>
  <c r="AB71" i="2"/>
  <c r="AB72" i="2"/>
  <c r="AB73" i="2"/>
  <c r="AB74" i="2"/>
  <c r="AB75" i="2"/>
  <c r="AB76" i="2"/>
  <c r="AB77" i="2"/>
  <c r="AB78" i="2"/>
  <c r="AB79" i="2"/>
  <c r="AB80" i="2"/>
  <c r="AB81" i="2"/>
  <c r="AB82" i="2"/>
  <c r="AB83" i="2"/>
  <c r="AB84" i="2"/>
  <c r="AB85" i="2"/>
  <c r="AB86" i="2"/>
  <c r="AB87" i="2"/>
  <c r="AB48" i="2"/>
  <c r="AB7" i="2"/>
  <c r="AB8" i="2"/>
  <c r="AB9" i="2"/>
  <c r="AB10" i="2"/>
  <c r="AB11" i="2"/>
  <c r="AB12" i="2"/>
  <c r="AB13" i="2"/>
  <c r="AB14" i="2"/>
  <c r="AB15" i="2"/>
  <c r="AB16" i="2"/>
  <c r="AB17" i="2"/>
  <c r="AB18" i="2"/>
  <c r="AB19" i="2"/>
  <c r="AB20" i="2"/>
  <c r="AB21" i="2"/>
  <c r="AB22" i="2"/>
  <c r="AB23" i="2"/>
  <c r="AB24" i="2"/>
  <c r="AB25" i="2"/>
  <c r="AB26" i="2"/>
  <c r="AB27" i="2"/>
  <c r="AB28" i="2"/>
  <c r="AB29" i="2"/>
  <c r="AB30" i="2"/>
  <c r="AB31" i="2"/>
  <c r="AB32" i="2"/>
  <c r="AB33" i="2"/>
  <c r="AB34" i="2"/>
  <c r="AB35" i="2"/>
  <c r="AB36" i="2"/>
  <c r="AB37" i="2"/>
  <c r="AB38" i="2"/>
  <c r="AB39" i="2"/>
  <c r="AB40" i="2"/>
  <c r="AB41" i="2"/>
  <c r="AB42" i="2"/>
  <c r="AB43" i="2"/>
  <c r="AB44" i="2"/>
  <c r="AB45" i="2"/>
  <c r="AB6" i="2"/>
  <c r="AL87" i="2"/>
  <c r="AM87" i="2"/>
  <c r="AN87" i="2"/>
  <c r="AO87" i="2"/>
  <c r="AL49" i="2"/>
  <c r="AM49" i="2"/>
  <c r="AN49" i="2"/>
  <c r="AO49" i="2"/>
  <c r="AL50" i="2"/>
  <c r="AM50" i="2"/>
  <c r="AN50" i="2"/>
  <c r="AO50" i="2"/>
  <c r="AL51" i="2"/>
  <c r="AM51" i="2"/>
  <c r="AN51" i="2"/>
  <c r="AO51" i="2"/>
  <c r="AL52" i="2"/>
  <c r="AM52" i="2"/>
  <c r="AN52" i="2"/>
  <c r="AO52" i="2"/>
  <c r="AL53" i="2"/>
  <c r="AM53" i="2"/>
  <c r="AN53" i="2"/>
  <c r="AO53" i="2"/>
  <c r="AL54" i="2"/>
  <c r="AM54" i="2"/>
  <c r="AN54" i="2"/>
  <c r="AO54" i="2"/>
  <c r="AL55" i="2"/>
  <c r="AM55" i="2"/>
  <c r="AN55" i="2"/>
  <c r="AO55" i="2"/>
  <c r="AL56" i="2"/>
  <c r="AM56" i="2"/>
  <c r="AN56" i="2"/>
  <c r="AO56" i="2"/>
  <c r="AL57" i="2"/>
  <c r="AM57" i="2"/>
  <c r="AN57" i="2"/>
  <c r="AO57" i="2"/>
  <c r="AL58" i="2"/>
  <c r="AM58" i="2"/>
  <c r="AN58" i="2"/>
  <c r="AO58" i="2"/>
  <c r="AL59" i="2"/>
  <c r="AM59" i="2"/>
  <c r="AN59" i="2"/>
  <c r="AO59" i="2"/>
  <c r="AL60" i="2"/>
  <c r="AM60" i="2"/>
  <c r="AN60" i="2"/>
  <c r="AO60" i="2"/>
  <c r="AL61" i="2"/>
  <c r="AM61" i="2"/>
  <c r="AN61" i="2"/>
  <c r="AO61" i="2"/>
  <c r="AL62" i="2"/>
  <c r="AM62" i="2"/>
  <c r="AN62" i="2"/>
  <c r="AO62" i="2"/>
  <c r="AL63" i="2"/>
  <c r="AM63" i="2"/>
  <c r="AN63" i="2"/>
  <c r="AO63" i="2"/>
  <c r="AL64" i="2"/>
  <c r="AM64" i="2"/>
  <c r="AN64" i="2"/>
  <c r="AO64" i="2"/>
  <c r="AL65" i="2"/>
  <c r="AM65" i="2"/>
  <c r="AN65" i="2"/>
  <c r="AO65" i="2"/>
  <c r="AL66" i="2"/>
  <c r="AM66" i="2"/>
  <c r="AN66" i="2"/>
  <c r="AO66" i="2"/>
  <c r="AL67" i="2"/>
  <c r="AM67" i="2"/>
  <c r="AN67" i="2"/>
  <c r="AO67" i="2"/>
  <c r="AL68" i="2"/>
  <c r="AM68" i="2"/>
  <c r="AN68" i="2"/>
  <c r="AO68" i="2"/>
  <c r="AL69" i="2"/>
  <c r="AM69" i="2"/>
  <c r="AN69" i="2"/>
  <c r="AO69" i="2"/>
  <c r="AL70" i="2"/>
  <c r="AM70" i="2"/>
  <c r="AN70" i="2"/>
  <c r="AO70" i="2"/>
  <c r="AL71" i="2"/>
  <c r="AM71" i="2"/>
  <c r="AN71" i="2"/>
  <c r="AO71" i="2"/>
  <c r="AL72" i="2"/>
  <c r="AM72" i="2"/>
  <c r="AN72" i="2"/>
  <c r="AO72" i="2"/>
  <c r="AL73" i="2"/>
  <c r="AM73" i="2"/>
  <c r="AN73" i="2"/>
  <c r="AO73" i="2"/>
  <c r="AL74" i="2"/>
  <c r="AM74" i="2"/>
  <c r="AN74" i="2"/>
  <c r="AO74" i="2"/>
  <c r="AL75" i="2"/>
  <c r="AM75" i="2"/>
  <c r="AN75" i="2"/>
  <c r="AO75" i="2"/>
  <c r="AL76" i="2"/>
  <c r="AM76" i="2"/>
  <c r="AN76" i="2"/>
  <c r="AO76" i="2"/>
  <c r="AL77" i="2"/>
  <c r="AM77" i="2"/>
  <c r="AN77" i="2"/>
  <c r="AO77" i="2"/>
  <c r="AL78" i="2"/>
  <c r="AM78" i="2"/>
  <c r="AN78" i="2"/>
  <c r="AO78" i="2"/>
  <c r="AL79" i="2"/>
  <c r="AM79" i="2"/>
  <c r="AN79" i="2"/>
  <c r="AO79" i="2"/>
  <c r="AL80" i="2"/>
  <c r="AM80" i="2"/>
  <c r="AN80" i="2"/>
  <c r="AO80" i="2"/>
  <c r="AL81" i="2"/>
  <c r="AM81" i="2"/>
  <c r="AN81" i="2"/>
  <c r="AO81" i="2"/>
  <c r="AL82" i="2"/>
  <c r="AM82" i="2"/>
  <c r="AN82" i="2"/>
  <c r="AO82" i="2"/>
  <c r="AL83" i="2"/>
  <c r="AM83" i="2"/>
  <c r="AN83" i="2"/>
  <c r="AO83" i="2"/>
  <c r="AL84" i="2"/>
  <c r="AM84" i="2"/>
  <c r="AN84" i="2"/>
  <c r="AO84" i="2"/>
  <c r="AL85" i="2"/>
  <c r="AM85" i="2"/>
  <c r="AN85" i="2"/>
  <c r="AO85" i="2"/>
  <c r="AL86" i="2"/>
  <c r="AM86" i="2"/>
  <c r="AN86" i="2"/>
  <c r="AO86" i="2"/>
  <c r="AO48" i="2"/>
  <c r="AN48" i="2"/>
  <c r="AM48" i="2"/>
  <c r="AL48" i="2"/>
  <c r="AL7" i="2"/>
  <c r="AM7" i="2"/>
  <c r="AN7" i="2"/>
  <c r="AO7" i="2"/>
  <c r="AL8" i="2"/>
  <c r="AM8" i="2"/>
  <c r="AN8" i="2"/>
  <c r="AO8" i="2"/>
  <c r="AL9" i="2"/>
  <c r="AM9" i="2"/>
  <c r="AN9" i="2"/>
  <c r="AO9" i="2"/>
  <c r="AL10" i="2"/>
  <c r="AM10" i="2"/>
  <c r="AN10" i="2"/>
  <c r="AO10" i="2"/>
  <c r="AL11" i="2"/>
  <c r="AM11" i="2"/>
  <c r="AN11" i="2"/>
  <c r="AO11" i="2"/>
  <c r="AL12" i="2"/>
  <c r="AM12" i="2"/>
  <c r="AN12" i="2"/>
  <c r="AO12" i="2"/>
  <c r="AL13" i="2"/>
  <c r="AM13" i="2"/>
  <c r="AN13" i="2"/>
  <c r="AO13" i="2"/>
  <c r="AL14" i="2"/>
  <c r="AM14" i="2"/>
  <c r="AN14" i="2"/>
  <c r="AO14" i="2"/>
  <c r="AL15" i="2"/>
  <c r="AM15" i="2"/>
  <c r="AN15" i="2"/>
  <c r="AO15" i="2"/>
  <c r="AL16" i="2"/>
  <c r="AM16" i="2"/>
  <c r="AN16" i="2"/>
  <c r="AO16" i="2"/>
  <c r="AL17" i="2"/>
  <c r="AM17" i="2"/>
  <c r="AN17" i="2"/>
  <c r="AO17" i="2"/>
  <c r="AL18" i="2"/>
  <c r="AM18" i="2"/>
  <c r="AN18" i="2"/>
  <c r="AO18" i="2"/>
  <c r="AL19" i="2"/>
  <c r="AM19" i="2"/>
  <c r="AN19" i="2"/>
  <c r="AO19" i="2"/>
  <c r="AL20" i="2"/>
  <c r="AM20" i="2"/>
  <c r="AN20" i="2"/>
  <c r="AO20" i="2"/>
  <c r="AL21" i="2"/>
  <c r="AM21" i="2"/>
  <c r="AN21" i="2"/>
  <c r="AO21" i="2"/>
  <c r="AL22" i="2"/>
  <c r="AM22" i="2"/>
  <c r="AN22" i="2"/>
  <c r="AO22" i="2"/>
  <c r="AL23" i="2"/>
  <c r="AM23" i="2"/>
  <c r="AN23" i="2"/>
  <c r="AO23" i="2"/>
  <c r="AL24" i="2"/>
  <c r="AM24" i="2"/>
  <c r="AN24" i="2"/>
  <c r="AO24" i="2"/>
  <c r="AL25" i="2"/>
  <c r="AM25" i="2"/>
  <c r="AN25" i="2"/>
  <c r="AO25" i="2"/>
  <c r="AL26" i="2"/>
  <c r="AM26" i="2"/>
  <c r="AN26" i="2"/>
  <c r="AO26" i="2"/>
  <c r="AL27" i="2"/>
  <c r="AM27" i="2"/>
  <c r="AN27" i="2"/>
  <c r="AO27" i="2"/>
  <c r="AL28" i="2"/>
  <c r="AM28" i="2"/>
  <c r="AN28" i="2"/>
  <c r="AO28" i="2"/>
  <c r="AL29" i="2"/>
  <c r="AM29" i="2"/>
  <c r="AN29" i="2"/>
  <c r="AO29" i="2"/>
  <c r="AL30" i="2"/>
  <c r="AM30" i="2"/>
  <c r="AN30" i="2"/>
  <c r="AO30" i="2"/>
  <c r="AL31" i="2"/>
  <c r="AM31" i="2"/>
  <c r="AN31" i="2"/>
  <c r="AO31" i="2"/>
  <c r="AL32" i="2"/>
  <c r="AM32" i="2"/>
  <c r="AN32" i="2"/>
  <c r="AO32" i="2"/>
  <c r="AL33" i="2"/>
  <c r="AM33" i="2"/>
  <c r="AN33" i="2"/>
  <c r="AO33" i="2"/>
  <c r="AL34" i="2"/>
  <c r="AM34" i="2"/>
  <c r="AN34" i="2"/>
  <c r="AO34" i="2"/>
  <c r="AL35" i="2"/>
  <c r="AM35" i="2"/>
  <c r="AN35" i="2"/>
  <c r="AO35" i="2"/>
  <c r="AL36" i="2"/>
  <c r="AM36" i="2"/>
  <c r="AN36" i="2"/>
  <c r="AO36" i="2"/>
  <c r="AL37" i="2"/>
  <c r="AM37" i="2"/>
  <c r="AN37" i="2"/>
  <c r="AO37" i="2"/>
  <c r="AL38" i="2"/>
  <c r="AM38" i="2"/>
  <c r="AN38" i="2"/>
  <c r="AO38" i="2"/>
  <c r="AL39" i="2"/>
  <c r="AM39" i="2"/>
  <c r="AN39" i="2"/>
  <c r="AO39" i="2"/>
  <c r="AL40" i="2"/>
  <c r="AM40" i="2"/>
  <c r="AN40" i="2"/>
  <c r="AO40" i="2"/>
  <c r="AL41" i="2"/>
  <c r="AM41" i="2"/>
  <c r="AN41" i="2"/>
  <c r="AO41" i="2"/>
  <c r="AL42" i="2"/>
  <c r="AM42" i="2"/>
  <c r="AN42" i="2"/>
  <c r="AO42" i="2"/>
  <c r="AL43" i="2"/>
  <c r="AM43" i="2"/>
  <c r="AN43" i="2"/>
  <c r="AO43" i="2"/>
  <c r="AL44" i="2"/>
  <c r="AM44" i="2"/>
  <c r="AN44" i="2"/>
  <c r="AO44" i="2"/>
  <c r="AL45" i="2"/>
  <c r="AM45" i="2"/>
  <c r="AN45" i="2"/>
  <c r="AO45" i="2"/>
  <c r="AO6" i="2"/>
  <c r="AN6" i="2"/>
  <c r="AM6" i="2"/>
  <c r="AL6" i="2"/>
  <c r="AB224" i="15"/>
  <c r="AB225" i="15"/>
  <c r="AB226" i="15"/>
  <c r="AB227" i="15"/>
  <c r="AN6" i="15"/>
  <c r="AA224" i="15"/>
  <c r="AA225" i="15"/>
  <c r="AA226" i="15"/>
  <c r="AA227" i="15"/>
  <c r="AV46" i="2"/>
  <c r="AV47" i="2"/>
  <c r="AU47" i="2"/>
  <c r="AJ6" i="2"/>
  <c r="AJ49" i="2"/>
  <c r="AK49" i="2"/>
  <c r="AJ50" i="2"/>
  <c r="AK50" i="2"/>
  <c r="AJ51" i="2"/>
  <c r="AK51" i="2"/>
  <c r="AJ52" i="2"/>
  <c r="AK52" i="2"/>
  <c r="AJ53" i="2"/>
  <c r="AK53" i="2"/>
  <c r="AJ54" i="2"/>
  <c r="AK54" i="2"/>
  <c r="AJ55" i="2"/>
  <c r="AK55" i="2"/>
  <c r="AJ56" i="2"/>
  <c r="AK56" i="2"/>
  <c r="AJ57" i="2"/>
  <c r="AK57" i="2"/>
  <c r="AJ58" i="2"/>
  <c r="AK58" i="2"/>
  <c r="AJ59" i="2"/>
  <c r="AK59" i="2"/>
  <c r="AJ60" i="2"/>
  <c r="AK60" i="2"/>
  <c r="AJ61" i="2"/>
  <c r="AK61" i="2"/>
  <c r="AJ62" i="2"/>
  <c r="AK62" i="2"/>
  <c r="AJ63" i="2"/>
  <c r="AK63" i="2"/>
  <c r="AJ64" i="2"/>
  <c r="AK64" i="2"/>
  <c r="AJ65" i="2"/>
  <c r="AK65" i="2"/>
  <c r="AJ66" i="2"/>
  <c r="AK66" i="2"/>
  <c r="AJ67" i="2"/>
  <c r="AK67" i="2"/>
  <c r="AJ68" i="2"/>
  <c r="AK68" i="2"/>
  <c r="AJ69" i="2"/>
  <c r="AK69" i="2"/>
  <c r="AJ70" i="2"/>
  <c r="AK70" i="2"/>
  <c r="AJ71" i="2"/>
  <c r="AK71" i="2"/>
  <c r="AJ72" i="2"/>
  <c r="AK72" i="2"/>
  <c r="AJ73" i="2"/>
  <c r="AK73" i="2"/>
  <c r="AJ74" i="2"/>
  <c r="AK74" i="2"/>
  <c r="AJ75" i="2"/>
  <c r="AK75" i="2"/>
  <c r="AJ76" i="2"/>
  <c r="AK76" i="2"/>
  <c r="AJ77" i="2"/>
  <c r="AK77" i="2"/>
  <c r="AJ78" i="2"/>
  <c r="AK78" i="2"/>
  <c r="AJ79" i="2"/>
  <c r="AK79" i="2"/>
  <c r="AJ80" i="2"/>
  <c r="AK80" i="2"/>
  <c r="AJ81" i="2"/>
  <c r="AK81" i="2"/>
  <c r="AJ82" i="2"/>
  <c r="AK82" i="2"/>
  <c r="AJ83" i="2"/>
  <c r="AK83" i="2"/>
  <c r="AJ84" i="2"/>
  <c r="AK84" i="2"/>
  <c r="AJ85" i="2"/>
  <c r="AK85" i="2"/>
  <c r="AJ86" i="2"/>
  <c r="AK86" i="2"/>
  <c r="AJ87" i="2"/>
  <c r="AK87" i="2"/>
  <c r="AK48" i="2"/>
  <c r="AJ48" i="2"/>
  <c r="AJ7" i="2"/>
  <c r="AK7" i="2"/>
  <c r="AJ8" i="2"/>
  <c r="AK8" i="2"/>
  <c r="AJ9" i="2"/>
  <c r="AK9" i="2"/>
  <c r="AJ10" i="2"/>
  <c r="AK10" i="2"/>
  <c r="AJ11" i="2"/>
  <c r="AK11" i="2"/>
  <c r="AJ12" i="2"/>
  <c r="AK12" i="2"/>
  <c r="AJ13" i="2"/>
  <c r="AK13" i="2"/>
  <c r="AJ14" i="2"/>
  <c r="AK14" i="2"/>
  <c r="AJ15" i="2"/>
  <c r="AK15" i="2"/>
  <c r="AJ16" i="2"/>
  <c r="AK16" i="2"/>
  <c r="AJ17" i="2"/>
  <c r="AK17" i="2"/>
  <c r="AJ18" i="2"/>
  <c r="AK18" i="2"/>
  <c r="AJ19" i="2"/>
  <c r="AK19" i="2"/>
  <c r="AJ20" i="2"/>
  <c r="AK20" i="2"/>
  <c r="AJ21" i="2"/>
  <c r="AK21" i="2"/>
  <c r="AJ22" i="2"/>
  <c r="AK22" i="2"/>
  <c r="AJ23" i="2"/>
  <c r="AK23" i="2"/>
  <c r="AJ24" i="2"/>
  <c r="AK24" i="2"/>
  <c r="AJ25" i="2"/>
  <c r="AK25" i="2"/>
  <c r="AJ26" i="2"/>
  <c r="AK26" i="2"/>
  <c r="AJ27" i="2"/>
  <c r="AK27" i="2"/>
  <c r="AJ28" i="2"/>
  <c r="AK28" i="2"/>
  <c r="AJ29" i="2"/>
  <c r="AK29" i="2"/>
  <c r="AJ30" i="2"/>
  <c r="AK30" i="2"/>
  <c r="AJ31" i="2"/>
  <c r="AK31" i="2"/>
  <c r="AJ32" i="2"/>
  <c r="AK32" i="2"/>
  <c r="AJ33" i="2"/>
  <c r="AK33" i="2"/>
  <c r="AJ34" i="2"/>
  <c r="AK34" i="2"/>
  <c r="AJ35" i="2"/>
  <c r="AK35" i="2"/>
  <c r="AJ36" i="2"/>
  <c r="AK36" i="2"/>
  <c r="AJ37" i="2"/>
  <c r="AK37" i="2"/>
  <c r="AJ38" i="2"/>
  <c r="AK38" i="2"/>
  <c r="AJ39" i="2"/>
  <c r="AK39" i="2"/>
  <c r="AJ40" i="2"/>
  <c r="AK40" i="2"/>
  <c r="AJ41" i="2"/>
  <c r="AK41" i="2"/>
  <c r="AJ42" i="2"/>
  <c r="AK42" i="2"/>
  <c r="AJ43" i="2"/>
  <c r="AK43" i="2"/>
  <c r="AJ44" i="2"/>
  <c r="AK44" i="2"/>
  <c r="AJ45" i="2"/>
  <c r="AK45" i="2"/>
  <c r="AK6" i="2"/>
  <c r="P12" i="1"/>
  <c r="AB88" i="2" l="1"/>
  <c r="E25" i="1" s="1"/>
  <c r="AB46" i="2"/>
  <c r="E26" i="1" s="1"/>
  <c r="AC3" i="7" s="1"/>
  <c r="AB47" i="2"/>
  <c r="E30" i="1" s="1"/>
  <c r="AL3" i="7" s="1"/>
  <c r="A2" i="9"/>
  <c r="G3" i="13"/>
  <c r="G85" i="13"/>
  <c r="G167" i="13"/>
  <c r="G249" i="13"/>
  <c r="G4" i="13"/>
  <c r="G86" i="13"/>
  <c r="G168" i="13"/>
  <c r="G250" i="13"/>
  <c r="G5" i="13"/>
  <c r="G87" i="13"/>
  <c r="G169" i="13"/>
  <c r="G251" i="13"/>
  <c r="G6" i="13"/>
  <c r="G88" i="13"/>
  <c r="G170" i="13"/>
  <c r="G252" i="13"/>
  <c r="G7" i="13"/>
  <c r="G89" i="13"/>
  <c r="G171" i="13"/>
  <c r="G253" i="13"/>
  <c r="G8" i="13"/>
  <c r="G90" i="13"/>
  <c r="G172" i="13"/>
  <c r="G254" i="13"/>
  <c r="G9" i="13"/>
  <c r="G91" i="13"/>
  <c r="G173" i="13"/>
  <c r="G255" i="13"/>
  <c r="G10" i="13"/>
  <c r="G92" i="13"/>
  <c r="G174" i="13"/>
  <c r="G256" i="13"/>
  <c r="G11" i="13"/>
  <c r="G93" i="13"/>
  <c r="G175" i="13"/>
  <c r="G257" i="13"/>
  <c r="G12" i="13"/>
  <c r="G94" i="13"/>
  <c r="G176" i="13"/>
  <c r="G258" i="13"/>
  <c r="G13" i="13"/>
  <c r="G95" i="13"/>
  <c r="G177" i="13"/>
  <c r="G259" i="13"/>
  <c r="G14" i="13"/>
  <c r="G96" i="13"/>
  <c r="G260" i="13"/>
  <c r="G15" i="13"/>
  <c r="G97" i="13"/>
  <c r="G179" i="13"/>
  <c r="G261" i="13"/>
  <c r="G16" i="13"/>
  <c r="G98" i="13"/>
  <c r="G180" i="13"/>
  <c r="G262" i="13"/>
  <c r="G17" i="13"/>
  <c r="G99" i="13"/>
  <c r="G181" i="13"/>
  <c r="G263" i="13"/>
  <c r="G18" i="13"/>
  <c r="G100" i="13"/>
  <c r="G182" i="13"/>
  <c r="G264" i="13"/>
  <c r="G19" i="13"/>
  <c r="G101" i="13"/>
  <c r="G183" i="13"/>
  <c r="G265" i="13"/>
  <c r="G20" i="13"/>
  <c r="G102" i="13"/>
  <c r="G184" i="13"/>
  <c r="G266" i="13"/>
  <c r="G21" i="13"/>
  <c r="G103" i="13"/>
  <c r="G185" i="13"/>
  <c r="G267" i="13"/>
  <c r="G22" i="13"/>
  <c r="G104" i="13"/>
  <c r="G268" i="13"/>
  <c r="G23" i="13"/>
  <c r="G105" i="13"/>
  <c r="G187" i="13"/>
  <c r="G269" i="13"/>
  <c r="G24" i="13"/>
  <c r="G106" i="13"/>
  <c r="G188" i="13"/>
  <c r="G270" i="13"/>
  <c r="G25" i="13"/>
  <c r="G107" i="13"/>
  <c r="G189" i="13"/>
  <c r="G271" i="13"/>
  <c r="G26" i="13"/>
  <c r="G108" i="13"/>
  <c r="G190" i="13"/>
  <c r="G272" i="13"/>
  <c r="G27" i="13"/>
  <c r="G109" i="13"/>
  <c r="G191" i="13"/>
  <c r="G273" i="13"/>
  <c r="G28" i="13"/>
  <c r="G110" i="13"/>
  <c r="G192" i="13"/>
  <c r="G274" i="13"/>
  <c r="G29" i="13"/>
  <c r="G111" i="13"/>
  <c r="G193" i="13"/>
  <c r="G275" i="13"/>
  <c r="G30" i="13"/>
  <c r="G112" i="13"/>
  <c r="G276" i="13"/>
  <c r="G31" i="13"/>
  <c r="G113" i="13"/>
  <c r="G195" i="13"/>
  <c r="G277" i="13"/>
  <c r="G32" i="13"/>
  <c r="G114" i="13"/>
  <c r="G196" i="13"/>
  <c r="G278" i="13"/>
  <c r="G33" i="13"/>
  <c r="G115" i="13"/>
  <c r="G197" i="13"/>
  <c r="G279" i="13"/>
  <c r="G34" i="13"/>
  <c r="G116" i="13"/>
  <c r="G198" i="13"/>
  <c r="G280" i="13"/>
  <c r="G35" i="13"/>
  <c r="G117" i="13"/>
  <c r="G199" i="13"/>
  <c r="G281" i="13"/>
  <c r="G36" i="13"/>
  <c r="G118" i="13"/>
  <c r="G200" i="13"/>
  <c r="G282" i="13"/>
  <c r="G37" i="13"/>
  <c r="G119" i="13"/>
  <c r="G201" i="13"/>
  <c r="G283" i="13"/>
  <c r="G38" i="13"/>
  <c r="G120" i="13"/>
  <c r="G284" i="13"/>
  <c r="G39" i="13"/>
  <c r="G121" i="13"/>
  <c r="G203" i="13"/>
  <c r="G285" i="13"/>
  <c r="G40" i="13"/>
  <c r="G122" i="13"/>
  <c r="G204" i="13"/>
  <c r="G286" i="13"/>
  <c r="G41" i="13"/>
  <c r="G123" i="13"/>
  <c r="G205" i="13"/>
  <c r="G287" i="13"/>
  <c r="G44" i="13"/>
  <c r="G126" i="13"/>
  <c r="G208" i="13"/>
  <c r="G290" i="13"/>
  <c r="G45" i="13"/>
  <c r="G127" i="13"/>
  <c r="G209" i="13"/>
  <c r="G291" i="13"/>
  <c r="G46" i="13"/>
  <c r="G128" i="13"/>
  <c r="G210" i="13"/>
  <c r="G292" i="13"/>
  <c r="G47" i="13"/>
  <c r="G129" i="13"/>
  <c r="G211" i="13"/>
  <c r="G293" i="13"/>
  <c r="G48" i="13"/>
  <c r="G130" i="13"/>
  <c r="G294" i="13"/>
  <c r="G49" i="13"/>
  <c r="G131" i="13"/>
  <c r="G213" i="13"/>
  <c r="G295" i="13"/>
  <c r="G50" i="13"/>
  <c r="G132" i="13"/>
  <c r="G214" i="13"/>
  <c r="G296" i="13"/>
  <c r="G51" i="13"/>
  <c r="G133" i="13"/>
  <c r="G215" i="13"/>
  <c r="G297" i="13"/>
  <c r="G52" i="13"/>
  <c r="G134" i="13"/>
  <c r="G216" i="13"/>
  <c r="G298" i="13"/>
  <c r="G53" i="13"/>
  <c r="G135" i="13"/>
  <c r="G217" i="13"/>
  <c r="G299" i="13"/>
  <c r="G54" i="13"/>
  <c r="G136" i="13"/>
  <c r="G218" i="13"/>
  <c r="G300" i="13"/>
  <c r="G55" i="13"/>
  <c r="G137" i="13"/>
  <c r="G219" i="13"/>
  <c r="G301" i="13"/>
  <c r="G56" i="13"/>
  <c r="G138" i="13"/>
  <c r="G302" i="13"/>
  <c r="G57" i="13"/>
  <c r="G139" i="13"/>
  <c r="G221" i="13"/>
  <c r="G303" i="13"/>
  <c r="G58" i="13"/>
  <c r="G140" i="13"/>
  <c r="G222" i="13"/>
  <c r="G304" i="13"/>
  <c r="G59" i="13"/>
  <c r="G141" i="13"/>
  <c r="G223" i="13"/>
  <c r="G305" i="13"/>
  <c r="G60" i="13"/>
  <c r="G142" i="13"/>
  <c r="G224" i="13"/>
  <c r="G306" i="13"/>
  <c r="G61" i="13"/>
  <c r="G143" i="13"/>
  <c r="G225" i="13"/>
  <c r="G307" i="13"/>
  <c r="G62" i="13"/>
  <c r="G144" i="13"/>
  <c r="G226" i="13"/>
  <c r="G308" i="13"/>
  <c r="G63" i="13"/>
  <c r="G145" i="13"/>
  <c r="G227" i="13"/>
  <c r="G309" i="13"/>
  <c r="G64" i="13"/>
  <c r="G146" i="13"/>
  <c r="G310" i="13"/>
  <c r="G65" i="13"/>
  <c r="G147" i="13"/>
  <c r="G229" i="13"/>
  <c r="G311" i="13"/>
  <c r="G66" i="13"/>
  <c r="G148" i="13"/>
  <c r="G230" i="13"/>
  <c r="G312" i="13"/>
  <c r="G67" i="13"/>
  <c r="G149" i="13"/>
  <c r="G231" i="13"/>
  <c r="G313" i="13"/>
  <c r="G68" i="13"/>
  <c r="G150" i="13"/>
  <c r="G232" i="13"/>
  <c r="G314" i="13"/>
  <c r="G69" i="13"/>
  <c r="G151" i="13"/>
  <c r="G233" i="13"/>
  <c r="G315" i="13"/>
  <c r="G70" i="13"/>
  <c r="G152" i="13"/>
  <c r="G234" i="13"/>
  <c r="G316" i="13"/>
  <c r="G71" i="13"/>
  <c r="G153" i="13"/>
  <c r="G235" i="13"/>
  <c r="G317" i="13"/>
  <c r="G72" i="13"/>
  <c r="G154" i="13"/>
  <c r="G318" i="13"/>
  <c r="G73" i="13"/>
  <c r="G155" i="13"/>
  <c r="G237" i="13"/>
  <c r="G319" i="13"/>
  <c r="G74" i="13"/>
  <c r="G156" i="13"/>
  <c r="G238" i="13"/>
  <c r="G320" i="13"/>
  <c r="G75" i="13"/>
  <c r="G157" i="13"/>
  <c r="G239" i="13"/>
  <c r="G321" i="13"/>
  <c r="G76" i="13"/>
  <c r="G158" i="13"/>
  <c r="G240" i="13"/>
  <c r="G322" i="13"/>
  <c r="G77" i="13"/>
  <c r="G159" i="13"/>
  <c r="G241" i="13"/>
  <c r="G323" i="13"/>
  <c r="G78" i="13"/>
  <c r="G160" i="13"/>
  <c r="G242" i="13"/>
  <c r="G324" i="13"/>
  <c r="G79" i="13"/>
  <c r="G161" i="13"/>
  <c r="G243" i="13"/>
  <c r="G325" i="13"/>
  <c r="G80" i="13"/>
  <c r="G162" i="13"/>
  <c r="G326" i="13"/>
  <c r="G81" i="13"/>
  <c r="G163" i="13"/>
  <c r="G245" i="13"/>
  <c r="G327" i="13"/>
  <c r="G82" i="13"/>
  <c r="G164" i="13"/>
  <c r="G246" i="13"/>
  <c r="G328" i="13"/>
  <c r="G83" i="13"/>
  <c r="G165" i="13"/>
  <c r="G247" i="13"/>
  <c r="G329" i="13"/>
  <c r="G248" i="13"/>
  <c r="G166" i="13"/>
  <c r="G84" i="13"/>
  <c r="G2" i="13"/>
  <c r="J44" i="4"/>
  <c r="J45" i="4"/>
  <c r="J46" i="4"/>
  <c r="J47" i="4"/>
  <c r="J48" i="4"/>
  <c r="J53" i="4"/>
  <c r="J54" i="4"/>
  <c r="J55" i="4"/>
  <c r="J56" i="4"/>
  <c r="J57" i="4"/>
  <c r="AH6" i="2"/>
  <c r="AU6" i="2" s="1"/>
  <c r="AH7" i="2"/>
  <c r="AU7" i="2" s="1"/>
  <c r="AH8" i="2"/>
  <c r="AU8" i="2" s="1"/>
  <c r="AH9" i="2"/>
  <c r="AH10" i="2"/>
  <c r="AU10" i="2" s="1"/>
  <c r="AH11" i="2"/>
  <c r="AH12" i="2"/>
  <c r="AU12" i="2" s="1"/>
  <c r="T7" i="2"/>
  <c r="U7" i="2"/>
  <c r="T8" i="2"/>
  <c r="U8" i="2"/>
  <c r="T9" i="2"/>
  <c r="U9" i="2"/>
  <c r="T10" i="2"/>
  <c r="U10" i="2"/>
  <c r="T11" i="2"/>
  <c r="U11" i="2"/>
  <c r="T12" i="2"/>
  <c r="U12" i="2"/>
  <c r="T13" i="2"/>
  <c r="U13" i="2"/>
  <c r="T14" i="2"/>
  <c r="U14" i="2"/>
  <c r="T15" i="2"/>
  <c r="U15" i="2"/>
  <c r="T16" i="2"/>
  <c r="U16" i="2"/>
  <c r="T17" i="2"/>
  <c r="U17" i="2"/>
  <c r="T18" i="2"/>
  <c r="U18" i="2"/>
  <c r="T19" i="2"/>
  <c r="U19" i="2"/>
  <c r="T20" i="2"/>
  <c r="U20" i="2"/>
  <c r="T21" i="2"/>
  <c r="U21" i="2"/>
  <c r="T22" i="2"/>
  <c r="U22" i="2"/>
  <c r="T23" i="2"/>
  <c r="U23" i="2"/>
  <c r="T24" i="2"/>
  <c r="U24" i="2"/>
  <c r="T25" i="2"/>
  <c r="U25" i="2"/>
  <c r="T26" i="2"/>
  <c r="U26" i="2"/>
  <c r="T27" i="2"/>
  <c r="U27" i="2"/>
  <c r="T28" i="2"/>
  <c r="U28" i="2"/>
  <c r="T29" i="2"/>
  <c r="U29" i="2"/>
  <c r="T30" i="2"/>
  <c r="U30" i="2"/>
  <c r="T31" i="2"/>
  <c r="U31" i="2"/>
  <c r="T32" i="2"/>
  <c r="U32" i="2"/>
  <c r="T33" i="2"/>
  <c r="U33" i="2"/>
  <c r="T34" i="2"/>
  <c r="U34" i="2"/>
  <c r="T35" i="2"/>
  <c r="U35" i="2"/>
  <c r="AF35" i="2" s="1"/>
  <c r="C31" i="12" s="1"/>
  <c r="T36" i="2"/>
  <c r="U36" i="2"/>
  <c r="T37" i="2"/>
  <c r="U37" i="2"/>
  <c r="T38" i="2"/>
  <c r="U38" i="2"/>
  <c r="T39" i="2"/>
  <c r="U39" i="2"/>
  <c r="T40" i="2"/>
  <c r="U40" i="2"/>
  <c r="T41" i="2"/>
  <c r="U41" i="2"/>
  <c r="T42" i="2"/>
  <c r="U42" i="2"/>
  <c r="T43" i="2"/>
  <c r="U43" i="2"/>
  <c r="T44" i="2"/>
  <c r="U44" i="2"/>
  <c r="T45" i="2"/>
  <c r="U45" i="2"/>
  <c r="T48" i="2"/>
  <c r="U48" i="2"/>
  <c r="T49" i="2"/>
  <c r="U49" i="2"/>
  <c r="T50" i="2"/>
  <c r="U50" i="2"/>
  <c r="T51" i="2"/>
  <c r="U51" i="2"/>
  <c r="T52" i="2"/>
  <c r="U52" i="2"/>
  <c r="T53" i="2"/>
  <c r="U53" i="2"/>
  <c r="AF53" i="2" s="1"/>
  <c r="C49" i="12" s="1"/>
  <c r="T54" i="2"/>
  <c r="U54" i="2"/>
  <c r="T55" i="2"/>
  <c r="U55" i="2"/>
  <c r="T56" i="2"/>
  <c r="U56" i="2"/>
  <c r="T57" i="2"/>
  <c r="U57" i="2"/>
  <c r="T58" i="2"/>
  <c r="U58" i="2"/>
  <c r="T59" i="2"/>
  <c r="U59" i="2"/>
  <c r="T60" i="2"/>
  <c r="U60" i="2"/>
  <c r="T61" i="2"/>
  <c r="U61" i="2"/>
  <c r="T62" i="2"/>
  <c r="U62" i="2"/>
  <c r="T63" i="2"/>
  <c r="U63" i="2"/>
  <c r="T64" i="2"/>
  <c r="U64" i="2"/>
  <c r="T65" i="2"/>
  <c r="U65" i="2"/>
  <c r="T66" i="2"/>
  <c r="U66" i="2"/>
  <c r="T67" i="2"/>
  <c r="U67" i="2"/>
  <c r="T68" i="2"/>
  <c r="U68" i="2"/>
  <c r="T69" i="2"/>
  <c r="U69" i="2"/>
  <c r="AF69" i="2" s="1"/>
  <c r="C65" i="12" s="1"/>
  <c r="T70" i="2"/>
  <c r="U70" i="2"/>
  <c r="T71" i="2"/>
  <c r="U71" i="2"/>
  <c r="T72" i="2"/>
  <c r="U72" i="2"/>
  <c r="T73" i="2"/>
  <c r="U73" i="2"/>
  <c r="T74" i="2"/>
  <c r="U74" i="2"/>
  <c r="T75" i="2"/>
  <c r="U75" i="2"/>
  <c r="T76" i="2"/>
  <c r="U76" i="2"/>
  <c r="T77" i="2"/>
  <c r="U77" i="2"/>
  <c r="T78" i="2"/>
  <c r="U78" i="2"/>
  <c r="T79" i="2"/>
  <c r="U79" i="2"/>
  <c r="T80" i="2"/>
  <c r="U80" i="2"/>
  <c r="T81" i="2"/>
  <c r="U81" i="2"/>
  <c r="X81" i="2" s="1"/>
  <c r="T82" i="2"/>
  <c r="U82" i="2"/>
  <c r="T83" i="2"/>
  <c r="U83" i="2"/>
  <c r="T84" i="2"/>
  <c r="U84" i="2"/>
  <c r="T85" i="2"/>
  <c r="U85" i="2"/>
  <c r="T86" i="2"/>
  <c r="U86" i="2"/>
  <c r="AF86" i="2" s="1"/>
  <c r="C82" i="12" s="1"/>
  <c r="T87" i="2"/>
  <c r="U87" i="2"/>
  <c r="U6" i="2"/>
  <c r="T6" i="2"/>
  <c r="E45" i="12"/>
  <c r="E46" i="12"/>
  <c r="E47" i="12"/>
  <c r="E48" i="12"/>
  <c r="E49" i="12"/>
  <c r="E50" i="12"/>
  <c r="E51" i="12"/>
  <c r="E52" i="12"/>
  <c r="E53" i="12"/>
  <c r="E54" i="12"/>
  <c r="E55" i="12"/>
  <c r="E56" i="12"/>
  <c r="E57" i="12"/>
  <c r="E58" i="12"/>
  <c r="E59" i="12"/>
  <c r="E60" i="12"/>
  <c r="E61" i="12"/>
  <c r="E62" i="12"/>
  <c r="E63" i="12"/>
  <c r="E64" i="12"/>
  <c r="E65" i="12"/>
  <c r="E66" i="12"/>
  <c r="E67" i="12"/>
  <c r="E68" i="12"/>
  <c r="E69" i="12"/>
  <c r="E70" i="12"/>
  <c r="E71" i="12"/>
  <c r="E72" i="12"/>
  <c r="E73" i="12"/>
  <c r="E74" i="12"/>
  <c r="E75" i="12"/>
  <c r="E76" i="12"/>
  <c r="E77" i="12"/>
  <c r="E78" i="12"/>
  <c r="E79" i="12"/>
  <c r="E80" i="12"/>
  <c r="E81" i="12"/>
  <c r="E82" i="12"/>
  <c r="E83" i="12"/>
  <c r="E44" i="12"/>
  <c r="E3" i="12"/>
  <c r="E4" i="12"/>
  <c r="E5" i="12"/>
  <c r="E6" i="12"/>
  <c r="E7" i="12"/>
  <c r="E8" i="12"/>
  <c r="E9" i="12"/>
  <c r="E10" i="12"/>
  <c r="E11" i="12"/>
  <c r="E12" i="12"/>
  <c r="E13" i="12"/>
  <c r="E14" i="12"/>
  <c r="E15" i="12"/>
  <c r="E16" i="12"/>
  <c r="E17" i="12"/>
  <c r="E18" i="12"/>
  <c r="E19" i="12"/>
  <c r="E20" i="12"/>
  <c r="E21" i="12"/>
  <c r="E22" i="12"/>
  <c r="E23" i="12"/>
  <c r="E24" i="12"/>
  <c r="E25" i="12"/>
  <c r="E26" i="12"/>
  <c r="E27" i="12"/>
  <c r="E28" i="12"/>
  <c r="E29" i="12"/>
  <c r="E30" i="12"/>
  <c r="E31" i="12"/>
  <c r="E32" i="12"/>
  <c r="E33" i="12"/>
  <c r="E34" i="12"/>
  <c r="E35" i="12"/>
  <c r="E36" i="12"/>
  <c r="E37" i="12"/>
  <c r="E38" i="12"/>
  <c r="E39" i="12"/>
  <c r="E40" i="12"/>
  <c r="E41" i="12"/>
  <c r="E2" i="12"/>
  <c r="AW8" i="4"/>
  <c r="E3" i="14" s="1"/>
  <c r="AW9" i="4"/>
  <c r="E4" i="14" s="1"/>
  <c r="AW10" i="4"/>
  <c r="E5" i="14" s="1"/>
  <c r="AW11" i="4"/>
  <c r="E6" i="14" s="1"/>
  <c r="AW12" i="4"/>
  <c r="E7" i="14" s="1"/>
  <c r="AW13" i="4"/>
  <c r="E8" i="14" s="1"/>
  <c r="AW16" i="4"/>
  <c r="E11" i="14" s="1"/>
  <c r="AW17" i="4"/>
  <c r="E12" i="14" s="1"/>
  <c r="AW18" i="4"/>
  <c r="E13" i="14" s="1"/>
  <c r="AW19" i="4"/>
  <c r="E14" i="14" s="1"/>
  <c r="AW20" i="4"/>
  <c r="E15" i="14" s="1"/>
  <c r="AW21" i="4"/>
  <c r="E16" i="14" s="1"/>
  <c r="AW22" i="4"/>
  <c r="E17" i="14" s="1"/>
  <c r="AW25" i="4"/>
  <c r="E20" i="14" s="1"/>
  <c r="AW26" i="4"/>
  <c r="E21" i="14" s="1"/>
  <c r="AW27" i="4"/>
  <c r="E22" i="14" s="1"/>
  <c r="AW28" i="4"/>
  <c r="E23" i="14" s="1"/>
  <c r="AW29" i="4"/>
  <c r="E24" i="14" s="1"/>
  <c r="AW30" i="4"/>
  <c r="E25" i="14" s="1"/>
  <c r="AW31" i="4"/>
  <c r="E26" i="14" s="1"/>
  <c r="AW34" i="4"/>
  <c r="E29" i="14" s="1"/>
  <c r="AW35" i="4"/>
  <c r="E30" i="14" s="1"/>
  <c r="AW36" i="4"/>
  <c r="E31" i="14" s="1"/>
  <c r="AW37" i="4"/>
  <c r="E32" i="14" s="1"/>
  <c r="AW38" i="4"/>
  <c r="E33" i="14" s="1"/>
  <c r="AW39" i="4"/>
  <c r="E34" i="14" s="1"/>
  <c r="AW40" i="4"/>
  <c r="E35" i="14" s="1"/>
  <c r="AW43" i="4"/>
  <c r="E38" i="14" s="1"/>
  <c r="AW44" i="4"/>
  <c r="E39" i="14" s="1"/>
  <c r="AW45" i="4"/>
  <c r="E40" i="14" s="1"/>
  <c r="AW46" i="4"/>
  <c r="E41" i="14" s="1"/>
  <c r="AW47" i="4"/>
  <c r="E42" i="14" s="1"/>
  <c r="AW48" i="4"/>
  <c r="E43" i="14" s="1"/>
  <c r="AW49" i="4"/>
  <c r="E44" i="14" s="1"/>
  <c r="AW52" i="4"/>
  <c r="E47" i="14" s="1"/>
  <c r="AW53" i="4"/>
  <c r="E48" i="14" s="1"/>
  <c r="AW54" i="4"/>
  <c r="E49" i="14" s="1"/>
  <c r="AW55" i="4"/>
  <c r="E50" i="14" s="1"/>
  <c r="AW56" i="4"/>
  <c r="E51" i="14" s="1"/>
  <c r="AW57" i="4"/>
  <c r="E52" i="14" s="1"/>
  <c r="AW58" i="4"/>
  <c r="E53" i="14" s="1"/>
  <c r="AW7" i="4"/>
  <c r="E2" i="14" s="1"/>
  <c r="A39" i="14"/>
  <c r="A40" i="14"/>
  <c r="A41" i="14"/>
  <c r="A42" i="14"/>
  <c r="A43" i="14"/>
  <c r="A44" i="14"/>
  <c r="A45" i="14"/>
  <c r="A47" i="14"/>
  <c r="A48" i="14"/>
  <c r="A49" i="14"/>
  <c r="A50" i="14"/>
  <c r="A51" i="14"/>
  <c r="A52" i="14"/>
  <c r="A53" i="14"/>
  <c r="A38" i="14"/>
  <c r="A21" i="14"/>
  <c r="A22" i="14"/>
  <c r="A23" i="14"/>
  <c r="A24" i="14"/>
  <c r="A25" i="14"/>
  <c r="A26" i="14"/>
  <c r="A27" i="14"/>
  <c r="A29" i="14"/>
  <c r="A30" i="14"/>
  <c r="A31" i="14"/>
  <c r="A32" i="14"/>
  <c r="A33" i="14"/>
  <c r="A34" i="14"/>
  <c r="A35" i="14"/>
  <c r="A20" i="14"/>
  <c r="A3" i="14"/>
  <c r="A4" i="14"/>
  <c r="A5" i="14"/>
  <c r="A6" i="14"/>
  <c r="A7" i="14"/>
  <c r="A8" i="14"/>
  <c r="A9" i="14"/>
  <c r="A11" i="14"/>
  <c r="A12" i="14"/>
  <c r="A13" i="14"/>
  <c r="A14" i="14"/>
  <c r="A15" i="14"/>
  <c r="A16" i="14"/>
  <c r="A17" i="14"/>
  <c r="A36" i="14"/>
  <c r="A2" i="14"/>
  <c r="AS8" i="4"/>
  <c r="J3" i="14" s="1"/>
  <c r="AT8" i="4"/>
  <c r="K3" i="14" s="1"/>
  <c r="AU8" i="4"/>
  <c r="L3" i="14" s="1"/>
  <c r="AV8" i="4"/>
  <c r="M3" i="14" s="1"/>
  <c r="AS9" i="4"/>
  <c r="J4" i="14" s="1"/>
  <c r="AT9" i="4"/>
  <c r="K4" i="14" s="1"/>
  <c r="AU9" i="4"/>
  <c r="L4" i="14" s="1"/>
  <c r="AV9" i="4"/>
  <c r="M4" i="14" s="1"/>
  <c r="AS10" i="4"/>
  <c r="J5" i="14" s="1"/>
  <c r="AT10" i="4"/>
  <c r="K5" i="14" s="1"/>
  <c r="AU10" i="4"/>
  <c r="L5" i="14" s="1"/>
  <c r="AV10" i="4"/>
  <c r="M5" i="14" s="1"/>
  <c r="AS11" i="4"/>
  <c r="J6" i="14" s="1"/>
  <c r="AT11" i="4"/>
  <c r="K6" i="14" s="1"/>
  <c r="AU11" i="4"/>
  <c r="L6" i="14" s="1"/>
  <c r="AV11" i="4"/>
  <c r="M6" i="14" s="1"/>
  <c r="AS12" i="4"/>
  <c r="J7" i="14" s="1"/>
  <c r="AT12" i="4"/>
  <c r="K7" i="14" s="1"/>
  <c r="AU12" i="4"/>
  <c r="L7" i="14" s="1"/>
  <c r="AV12" i="4"/>
  <c r="M7" i="14" s="1"/>
  <c r="AS14" i="4"/>
  <c r="AT14" i="4"/>
  <c r="AU14" i="4"/>
  <c r="AV14" i="4"/>
  <c r="AT15" i="4"/>
  <c r="AU15" i="4"/>
  <c r="AV15" i="4"/>
  <c r="AS17" i="4"/>
  <c r="J12" i="14" s="1"/>
  <c r="AT17" i="4"/>
  <c r="K12" i="14" s="1"/>
  <c r="AU17" i="4"/>
  <c r="L12" i="14" s="1"/>
  <c r="AV17" i="4"/>
  <c r="M12" i="14" s="1"/>
  <c r="AS18" i="4"/>
  <c r="J13" i="14" s="1"/>
  <c r="AT18" i="4"/>
  <c r="K13" i="14" s="1"/>
  <c r="AU18" i="4"/>
  <c r="L13" i="14" s="1"/>
  <c r="AV18" i="4"/>
  <c r="M13" i="14" s="1"/>
  <c r="AS19" i="4"/>
  <c r="J14" i="14" s="1"/>
  <c r="AT19" i="4"/>
  <c r="K14" i="14" s="1"/>
  <c r="AU19" i="4"/>
  <c r="L14" i="14" s="1"/>
  <c r="AV19" i="4"/>
  <c r="M14" i="14" s="1"/>
  <c r="AS20" i="4"/>
  <c r="J15" i="14" s="1"/>
  <c r="AT20" i="4"/>
  <c r="K15" i="14" s="1"/>
  <c r="AU20" i="4"/>
  <c r="L15" i="14" s="1"/>
  <c r="AV20" i="4"/>
  <c r="M15" i="14" s="1"/>
  <c r="AS21" i="4"/>
  <c r="J16" i="14" s="1"/>
  <c r="AT21" i="4"/>
  <c r="K16" i="14" s="1"/>
  <c r="AU21" i="4"/>
  <c r="L16" i="14" s="1"/>
  <c r="AV21" i="4"/>
  <c r="M16" i="14" s="1"/>
  <c r="AS23" i="4"/>
  <c r="AT23" i="4"/>
  <c r="AU23" i="4"/>
  <c r="AV23" i="4"/>
  <c r="AT24" i="4"/>
  <c r="AU24" i="4"/>
  <c r="AV24" i="4"/>
  <c r="AS26" i="4"/>
  <c r="J21" i="14" s="1"/>
  <c r="AT26" i="4"/>
  <c r="K21" i="14" s="1"/>
  <c r="AU26" i="4"/>
  <c r="L21" i="14" s="1"/>
  <c r="AV26" i="4"/>
  <c r="M21" i="14" s="1"/>
  <c r="AS27" i="4"/>
  <c r="J22" i="14" s="1"/>
  <c r="AT27" i="4"/>
  <c r="K22" i="14" s="1"/>
  <c r="AU27" i="4"/>
  <c r="L22" i="14" s="1"/>
  <c r="AV27" i="4"/>
  <c r="M22" i="14" s="1"/>
  <c r="AS28" i="4"/>
  <c r="J23" i="14" s="1"/>
  <c r="AT28" i="4"/>
  <c r="K23" i="14" s="1"/>
  <c r="AU28" i="4"/>
  <c r="L23" i="14" s="1"/>
  <c r="AV28" i="4"/>
  <c r="M23" i="14" s="1"/>
  <c r="AS29" i="4"/>
  <c r="J24" i="14" s="1"/>
  <c r="AT29" i="4"/>
  <c r="K24" i="14" s="1"/>
  <c r="AU29" i="4"/>
  <c r="L24" i="14" s="1"/>
  <c r="AV29" i="4"/>
  <c r="M24" i="14" s="1"/>
  <c r="AS30" i="4"/>
  <c r="J25" i="14" s="1"/>
  <c r="AT30" i="4"/>
  <c r="K25" i="14" s="1"/>
  <c r="AU30" i="4"/>
  <c r="L25" i="14" s="1"/>
  <c r="AV30" i="4"/>
  <c r="M25" i="14" s="1"/>
  <c r="AS32" i="4"/>
  <c r="AT32" i="4"/>
  <c r="AU32" i="4"/>
  <c r="AV32" i="4"/>
  <c r="AT33" i="4"/>
  <c r="AU33" i="4"/>
  <c r="AV33" i="4"/>
  <c r="AS35" i="4"/>
  <c r="J30" i="14" s="1"/>
  <c r="AT35" i="4"/>
  <c r="K30" i="14" s="1"/>
  <c r="AU35" i="4"/>
  <c r="L30" i="14" s="1"/>
  <c r="AV35" i="4"/>
  <c r="M30" i="14" s="1"/>
  <c r="AS36" i="4"/>
  <c r="J31" i="14" s="1"/>
  <c r="AT36" i="4"/>
  <c r="K31" i="14" s="1"/>
  <c r="AU36" i="4"/>
  <c r="L31" i="14" s="1"/>
  <c r="AV36" i="4"/>
  <c r="M31" i="14" s="1"/>
  <c r="AS37" i="4"/>
  <c r="J32" i="14" s="1"/>
  <c r="AT37" i="4"/>
  <c r="K32" i="14" s="1"/>
  <c r="AU37" i="4"/>
  <c r="L32" i="14" s="1"/>
  <c r="AV37" i="4"/>
  <c r="M32" i="14" s="1"/>
  <c r="AS38" i="4"/>
  <c r="J33" i="14" s="1"/>
  <c r="AT38" i="4"/>
  <c r="K33" i="14" s="1"/>
  <c r="AU38" i="4"/>
  <c r="L33" i="14" s="1"/>
  <c r="AV38" i="4"/>
  <c r="M33" i="14" s="1"/>
  <c r="AS39" i="4"/>
  <c r="J34" i="14" s="1"/>
  <c r="AT39" i="4"/>
  <c r="K34" i="14" s="1"/>
  <c r="AU39" i="4"/>
  <c r="L34" i="14" s="1"/>
  <c r="AV39" i="4"/>
  <c r="M34" i="14" s="1"/>
  <c r="AS41" i="4"/>
  <c r="AT41" i="4"/>
  <c r="AU41" i="4"/>
  <c r="AV41" i="4"/>
  <c r="AT42" i="4"/>
  <c r="AU42" i="4"/>
  <c r="AV42" i="4"/>
  <c r="AS44" i="4"/>
  <c r="J39" i="14" s="1"/>
  <c r="AT44" i="4"/>
  <c r="K39" i="14" s="1"/>
  <c r="AU44" i="4"/>
  <c r="L39" i="14" s="1"/>
  <c r="AV44" i="4"/>
  <c r="M39" i="14" s="1"/>
  <c r="AS45" i="4"/>
  <c r="J40" i="14" s="1"/>
  <c r="AT45" i="4"/>
  <c r="K40" i="14" s="1"/>
  <c r="AU45" i="4"/>
  <c r="L40" i="14" s="1"/>
  <c r="AV45" i="4"/>
  <c r="M40" i="14" s="1"/>
  <c r="AS46" i="4"/>
  <c r="J41" i="14" s="1"/>
  <c r="AT46" i="4"/>
  <c r="K41" i="14" s="1"/>
  <c r="AU46" i="4"/>
  <c r="L41" i="14" s="1"/>
  <c r="AV46" i="4"/>
  <c r="M41" i="14" s="1"/>
  <c r="AS47" i="4"/>
  <c r="J42" i="14" s="1"/>
  <c r="AT47" i="4"/>
  <c r="K42" i="14" s="1"/>
  <c r="AU47" i="4"/>
  <c r="L42" i="14" s="1"/>
  <c r="AV47" i="4"/>
  <c r="M42" i="14" s="1"/>
  <c r="AS48" i="4"/>
  <c r="J43" i="14" s="1"/>
  <c r="AT48" i="4"/>
  <c r="K43" i="14" s="1"/>
  <c r="AU48" i="4"/>
  <c r="L43" i="14" s="1"/>
  <c r="AV48" i="4"/>
  <c r="M43" i="14" s="1"/>
  <c r="AS50" i="4"/>
  <c r="AT50" i="4"/>
  <c r="AU50" i="4"/>
  <c r="AV50" i="4"/>
  <c r="AT51" i="4"/>
  <c r="AU51" i="4"/>
  <c r="AV51" i="4"/>
  <c r="AS53" i="4"/>
  <c r="J48" i="14" s="1"/>
  <c r="AT53" i="4"/>
  <c r="K48" i="14" s="1"/>
  <c r="AU53" i="4"/>
  <c r="L48" i="14" s="1"/>
  <c r="AV53" i="4"/>
  <c r="M48" i="14" s="1"/>
  <c r="AS54" i="4"/>
  <c r="J49" i="14" s="1"/>
  <c r="AT54" i="4"/>
  <c r="K49" i="14" s="1"/>
  <c r="AU54" i="4"/>
  <c r="L49" i="14" s="1"/>
  <c r="AV54" i="4"/>
  <c r="M49" i="14" s="1"/>
  <c r="AS55" i="4"/>
  <c r="J50" i="14" s="1"/>
  <c r="AT55" i="4"/>
  <c r="K50" i="14" s="1"/>
  <c r="AU55" i="4"/>
  <c r="L50" i="14" s="1"/>
  <c r="AV55" i="4"/>
  <c r="M50" i="14" s="1"/>
  <c r="AS56" i="4"/>
  <c r="J51" i="14" s="1"/>
  <c r="AT56" i="4"/>
  <c r="K51" i="14" s="1"/>
  <c r="AU56" i="4"/>
  <c r="L51" i="14" s="1"/>
  <c r="AV56" i="4"/>
  <c r="M51" i="14" s="1"/>
  <c r="AS57" i="4"/>
  <c r="J52" i="14" s="1"/>
  <c r="AT57" i="4"/>
  <c r="K52" i="14" s="1"/>
  <c r="AU57" i="4"/>
  <c r="L52" i="14" s="1"/>
  <c r="AV57" i="4"/>
  <c r="M52" i="14" s="1"/>
  <c r="AV59" i="4"/>
  <c r="A249" i="13"/>
  <c r="A250" i="13"/>
  <c r="A251" i="13"/>
  <c r="A252" i="13"/>
  <c r="A253" i="13"/>
  <c r="A254" i="13"/>
  <c r="A255" i="13"/>
  <c r="A256" i="13"/>
  <c r="A257" i="13"/>
  <c r="A258" i="13"/>
  <c r="A259" i="13"/>
  <c r="A260" i="13"/>
  <c r="A261" i="13"/>
  <c r="A262" i="13"/>
  <c r="A263" i="13"/>
  <c r="A264" i="13"/>
  <c r="A265" i="13"/>
  <c r="A266" i="13"/>
  <c r="A267" i="13"/>
  <c r="A268" i="13"/>
  <c r="A269" i="13"/>
  <c r="A270" i="13"/>
  <c r="A271" i="13"/>
  <c r="A272" i="13"/>
  <c r="A273" i="13"/>
  <c r="A274" i="13"/>
  <c r="A275" i="13"/>
  <c r="A276" i="13"/>
  <c r="A277" i="13"/>
  <c r="A278" i="13"/>
  <c r="A279" i="13"/>
  <c r="A280" i="13"/>
  <c r="A281" i="13"/>
  <c r="A282" i="13"/>
  <c r="A283" i="13"/>
  <c r="A284" i="13"/>
  <c r="A285" i="13"/>
  <c r="A286" i="13"/>
  <c r="A291" i="13"/>
  <c r="A292" i="13"/>
  <c r="A293" i="13"/>
  <c r="A294" i="13"/>
  <c r="A295" i="13"/>
  <c r="A296" i="13"/>
  <c r="A297" i="13"/>
  <c r="A298" i="13"/>
  <c r="A299" i="13"/>
  <c r="A300" i="13"/>
  <c r="A301" i="13"/>
  <c r="A302" i="13"/>
  <c r="A303" i="13"/>
  <c r="A304" i="13"/>
  <c r="A305" i="13"/>
  <c r="A306" i="13"/>
  <c r="A307" i="13"/>
  <c r="A308" i="13"/>
  <c r="A309" i="13"/>
  <c r="A310" i="13"/>
  <c r="A311" i="13"/>
  <c r="A312" i="13"/>
  <c r="A313" i="13"/>
  <c r="A314" i="13"/>
  <c r="A315" i="13"/>
  <c r="A316" i="13"/>
  <c r="A317" i="13"/>
  <c r="A318" i="13"/>
  <c r="A319" i="13"/>
  <c r="A320" i="13"/>
  <c r="A321" i="13"/>
  <c r="A322" i="13"/>
  <c r="A323" i="13"/>
  <c r="A324" i="13"/>
  <c r="A325" i="13"/>
  <c r="A326" i="13"/>
  <c r="A327" i="13"/>
  <c r="A328" i="13"/>
  <c r="A167" i="13"/>
  <c r="A168" i="13"/>
  <c r="A169" i="13"/>
  <c r="A170" i="13"/>
  <c r="A171" i="13"/>
  <c r="A172" i="13"/>
  <c r="A173" i="13"/>
  <c r="A174" i="13"/>
  <c r="A175" i="13"/>
  <c r="A176" i="13"/>
  <c r="A177" i="13"/>
  <c r="A178" i="13"/>
  <c r="A179" i="13"/>
  <c r="A180" i="13"/>
  <c r="A181" i="13"/>
  <c r="A182" i="13"/>
  <c r="A183" i="13"/>
  <c r="A184" i="13"/>
  <c r="A185" i="13"/>
  <c r="A186" i="13"/>
  <c r="A187" i="13"/>
  <c r="A188" i="13"/>
  <c r="A189" i="13"/>
  <c r="A190" i="13"/>
  <c r="A191" i="13"/>
  <c r="A192" i="13"/>
  <c r="A193" i="13"/>
  <c r="A194" i="13"/>
  <c r="A195" i="13"/>
  <c r="A196" i="13"/>
  <c r="A197" i="13"/>
  <c r="A198" i="13"/>
  <c r="A199" i="13"/>
  <c r="A200" i="13"/>
  <c r="A201" i="13"/>
  <c r="A202" i="13"/>
  <c r="A203" i="13"/>
  <c r="A204" i="13"/>
  <c r="A209" i="13"/>
  <c r="A210" i="13"/>
  <c r="A211" i="13"/>
  <c r="A212" i="13"/>
  <c r="A213" i="13"/>
  <c r="A214" i="13"/>
  <c r="A215" i="13"/>
  <c r="A216" i="13"/>
  <c r="A217" i="13"/>
  <c r="A218" i="13"/>
  <c r="A219" i="13"/>
  <c r="A220" i="13"/>
  <c r="A221" i="13"/>
  <c r="A222" i="13"/>
  <c r="A223" i="13"/>
  <c r="A224" i="13"/>
  <c r="A225" i="13"/>
  <c r="A226" i="13"/>
  <c r="A227" i="13"/>
  <c r="A228" i="13"/>
  <c r="A229" i="13"/>
  <c r="A230" i="13"/>
  <c r="A231" i="13"/>
  <c r="A232" i="13"/>
  <c r="A233" i="13"/>
  <c r="A234" i="13"/>
  <c r="A235" i="13"/>
  <c r="A236" i="13"/>
  <c r="A237" i="13"/>
  <c r="A238" i="13"/>
  <c r="A239" i="13"/>
  <c r="A240" i="13"/>
  <c r="A241" i="13"/>
  <c r="A242" i="13"/>
  <c r="A243" i="13"/>
  <c r="A244" i="13"/>
  <c r="A245" i="13"/>
  <c r="A246" i="13"/>
  <c r="A85" i="13"/>
  <c r="C85" i="13" s="1"/>
  <c r="A87" i="13"/>
  <c r="C87" i="13" s="1"/>
  <c r="A88" i="13"/>
  <c r="C88" i="13" s="1"/>
  <c r="A89" i="13"/>
  <c r="C89" i="13" s="1"/>
  <c r="A90" i="13"/>
  <c r="C90" i="13" s="1"/>
  <c r="A91" i="13"/>
  <c r="C91" i="13" s="1"/>
  <c r="A92" i="13"/>
  <c r="C92" i="13" s="1"/>
  <c r="A93" i="13"/>
  <c r="C93" i="13" s="1"/>
  <c r="A94" i="13"/>
  <c r="C94" i="13" s="1"/>
  <c r="A95" i="13"/>
  <c r="C95" i="13" s="1"/>
  <c r="A96" i="13"/>
  <c r="C96" i="13" s="1"/>
  <c r="A97" i="13"/>
  <c r="C97" i="13" s="1"/>
  <c r="A98" i="13"/>
  <c r="C98" i="13" s="1"/>
  <c r="A99" i="13"/>
  <c r="C99" i="13" s="1"/>
  <c r="A100" i="13"/>
  <c r="C100" i="13" s="1"/>
  <c r="A101" i="13"/>
  <c r="C101" i="13" s="1"/>
  <c r="A102" i="13"/>
  <c r="C102" i="13" s="1"/>
  <c r="A103" i="13"/>
  <c r="C103" i="13" s="1"/>
  <c r="A104" i="13"/>
  <c r="C104" i="13" s="1"/>
  <c r="A105" i="13"/>
  <c r="C105" i="13" s="1"/>
  <c r="A106" i="13"/>
  <c r="C106" i="13" s="1"/>
  <c r="A107" i="13"/>
  <c r="C107" i="13" s="1"/>
  <c r="A108" i="13"/>
  <c r="C108" i="13" s="1"/>
  <c r="A109" i="13"/>
  <c r="C109" i="13" s="1"/>
  <c r="A110" i="13"/>
  <c r="C110" i="13" s="1"/>
  <c r="A111" i="13"/>
  <c r="C111" i="13" s="1"/>
  <c r="A112" i="13"/>
  <c r="C112" i="13" s="1"/>
  <c r="A113" i="13"/>
  <c r="C113" i="13" s="1"/>
  <c r="A114" i="13"/>
  <c r="C114" i="13" s="1"/>
  <c r="A115" i="13"/>
  <c r="C115" i="13" s="1"/>
  <c r="A116" i="13"/>
  <c r="C116" i="13" s="1"/>
  <c r="A117" i="13"/>
  <c r="C117" i="13" s="1"/>
  <c r="A118" i="13"/>
  <c r="C118" i="13" s="1"/>
  <c r="A119" i="13"/>
  <c r="C119" i="13" s="1"/>
  <c r="A120" i="13"/>
  <c r="C120" i="13" s="1"/>
  <c r="A121" i="13"/>
  <c r="C121" i="13" s="1"/>
  <c r="A122" i="13"/>
  <c r="C122" i="13" s="1"/>
  <c r="A128" i="13"/>
  <c r="A130" i="13"/>
  <c r="A131" i="13"/>
  <c r="A132" i="13"/>
  <c r="A133" i="13"/>
  <c r="A134" i="13"/>
  <c r="A135" i="13"/>
  <c r="A136" i="13"/>
  <c r="A137" i="13"/>
  <c r="A138" i="13"/>
  <c r="A139" i="13"/>
  <c r="A140" i="13"/>
  <c r="A141" i="13"/>
  <c r="A142" i="13"/>
  <c r="A143" i="13"/>
  <c r="A144" i="13"/>
  <c r="A145" i="13"/>
  <c r="A146" i="13"/>
  <c r="A147" i="13"/>
  <c r="A148" i="13"/>
  <c r="A149" i="13"/>
  <c r="A150" i="13"/>
  <c r="A151" i="13"/>
  <c r="A152" i="13"/>
  <c r="A153" i="13"/>
  <c r="A154" i="13"/>
  <c r="A155" i="13"/>
  <c r="A156" i="13"/>
  <c r="A157" i="13"/>
  <c r="A158" i="13"/>
  <c r="A159" i="13"/>
  <c r="A160" i="13"/>
  <c r="A161" i="13"/>
  <c r="A162" i="13"/>
  <c r="A163" i="13"/>
  <c r="A164" i="13"/>
  <c r="A4" i="13"/>
  <c r="A5" i="13"/>
  <c r="A6" i="13"/>
  <c r="A7" i="13"/>
  <c r="A8" i="13"/>
  <c r="A9" i="13"/>
  <c r="A10" i="13"/>
  <c r="A11" i="13"/>
  <c r="A12" i="13"/>
  <c r="A13" i="13"/>
  <c r="A14" i="13"/>
  <c r="A15" i="13"/>
  <c r="A16" i="13"/>
  <c r="A17" i="13"/>
  <c r="A18" i="13"/>
  <c r="A19" i="13"/>
  <c r="A20" i="13"/>
  <c r="A21" i="13"/>
  <c r="A22" i="13"/>
  <c r="A23" i="13"/>
  <c r="A24" i="13"/>
  <c r="A25" i="13"/>
  <c r="A26" i="13"/>
  <c r="A27" i="13"/>
  <c r="A28" i="13"/>
  <c r="A29" i="13"/>
  <c r="A30" i="13"/>
  <c r="A31" i="13"/>
  <c r="A32" i="13"/>
  <c r="A33" i="13"/>
  <c r="A34" i="13"/>
  <c r="A35" i="13"/>
  <c r="A36" i="13"/>
  <c r="A37" i="13"/>
  <c r="A38" i="13"/>
  <c r="A39" i="13"/>
  <c r="A40" i="13"/>
  <c r="A49" i="13"/>
  <c r="A50" i="13"/>
  <c r="A51" i="13"/>
  <c r="A52" i="13"/>
  <c r="A53" i="13"/>
  <c r="A54" i="13"/>
  <c r="A55" i="13"/>
  <c r="A56" i="13"/>
  <c r="A57" i="13"/>
  <c r="A58" i="13"/>
  <c r="A59" i="13"/>
  <c r="A60" i="13"/>
  <c r="A61" i="13"/>
  <c r="A62" i="13"/>
  <c r="A63" i="13"/>
  <c r="A64" i="13"/>
  <c r="A65" i="13"/>
  <c r="A66" i="13"/>
  <c r="A67" i="13"/>
  <c r="A68" i="13"/>
  <c r="A69" i="13"/>
  <c r="A70" i="13"/>
  <c r="A71" i="13"/>
  <c r="A72" i="13"/>
  <c r="A73" i="13"/>
  <c r="A74" i="13"/>
  <c r="A75" i="13"/>
  <c r="A76" i="13"/>
  <c r="A77" i="13"/>
  <c r="A78" i="13"/>
  <c r="A79" i="13"/>
  <c r="A80" i="13"/>
  <c r="A81" i="13"/>
  <c r="A82" i="13"/>
  <c r="G178" i="13"/>
  <c r="G186" i="13"/>
  <c r="G194" i="13"/>
  <c r="G202" i="13"/>
  <c r="G212" i="13"/>
  <c r="G220" i="13"/>
  <c r="G228" i="13"/>
  <c r="G236" i="13"/>
  <c r="G244" i="13"/>
  <c r="AI7" i="2"/>
  <c r="AI8" i="2"/>
  <c r="B86" i="13" s="1"/>
  <c r="AI9" i="2"/>
  <c r="B87" i="13" s="1"/>
  <c r="AI10" i="2"/>
  <c r="B88" i="13" s="1"/>
  <c r="AI11" i="2"/>
  <c r="B89" i="13" s="1"/>
  <c r="AI12" i="2"/>
  <c r="B90" i="13" s="1"/>
  <c r="AH13" i="2"/>
  <c r="AI13" i="2"/>
  <c r="B91" i="13" s="1"/>
  <c r="AH14" i="2"/>
  <c r="AI14" i="2"/>
  <c r="B92" i="13" s="1"/>
  <c r="AH15" i="2"/>
  <c r="AI15" i="2"/>
  <c r="B93" i="13" s="1"/>
  <c r="AH16" i="2"/>
  <c r="AI16" i="2"/>
  <c r="B94" i="13" s="1"/>
  <c r="AH17" i="2"/>
  <c r="AI17" i="2"/>
  <c r="B95" i="13" s="1"/>
  <c r="AH18" i="2"/>
  <c r="AI18" i="2"/>
  <c r="B96" i="13" s="1"/>
  <c r="AH19" i="2"/>
  <c r="AI19" i="2"/>
  <c r="B97" i="13" s="1"/>
  <c r="AH20" i="2"/>
  <c r="AI20" i="2"/>
  <c r="B98" i="13" s="1"/>
  <c r="AH21" i="2"/>
  <c r="AI21" i="2"/>
  <c r="B99" i="13" s="1"/>
  <c r="AH22" i="2"/>
  <c r="AI22" i="2"/>
  <c r="B100" i="13" s="1"/>
  <c r="AH23" i="2"/>
  <c r="AI23" i="2"/>
  <c r="B101" i="13" s="1"/>
  <c r="AH24" i="2"/>
  <c r="AI24" i="2"/>
  <c r="B102" i="13" s="1"/>
  <c r="AH25" i="2"/>
  <c r="AI25" i="2"/>
  <c r="B103" i="13" s="1"/>
  <c r="AH26" i="2"/>
  <c r="AI26" i="2"/>
  <c r="B104" i="13" s="1"/>
  <c r="AH27" i="2"/>
  <c r="AI27" i="2"/>
  <c r="B105" i="13" s="1"/>
  <c r="AH28" i="2"/>
  <c r="AI28" i="2"/>
  <c r="B106" i="13" s="1"/>
  <c r="AH29" i="2"/>
  <c r="AI29" i="2"/>
  <c r="B107" i="13" s="1"/>
  <c r="AH30" i="2"/>
  <c r="AI30" i="2"/>
  <c r="B108" i="13" s="1"/>
  <c r="AH31" i="2"/>
  <c r="AI31" i="2"/>
  <c r="B109" i="13" s="1"/>
  <c r="AH32" i="2"/>
  <c r="AI32" i="2"/>
  <c r="B110" i="13" s="1"/>
  <c r="AH33" i="2"/>
  <c r="AI33" i="2"/>
  <c r="B111" i="13" s="1"/>
  <c r="AH34" i="2"/>
  <c r="AI34" i="2"/>
  <c r="B112" i="13" s="1"/>
  <c r="AH35" i="2"/>
  <c r="AI35" i="2"/>
  <c r="B113" i="13" s="1"/>
  <c r="AH36" i="2"/>
  <c r="AI36" i="2"/>
  <c r="B114" i="13" s="1"/>
  <c r="AH37" i="2"/>
  <c r="AI37" i="2"/>
  <c r="B115" i="13" s="1"/>
  <c r="AH38" i="2"/>
  <c r="AI38" i="2"/>
  <c r="B116" i="13" s="1"/>
  <c r="AH39" i="2"/>
  <c r="AI39" i="2"/>
  <c r="B117" i="13" s="1"/>
  <c r="AH40" i="2"/>
  <c r="AI40" i="2"/>
  <c r="B118" i="13" s="1"/>
  <c r="AH41" i="2"/>
  <c r="AI41" i="2"/>
  <c r="B119" i="13" s="1"/>
  <c r="AH42" i="2"/>
  <c r="AI42" i="2"/>
  <c r="B120" i="13" s="1"/>
  <c r="AH43" i="2"/>
  <c r="AI43" i="2"/>
  <c r="B121" i="13" s="1"/>
  <c r="AH44" i="2"/>
  <c r="AI44" i="2"/>
  <c r="B122" i="13" s="1"/>
  <c r="AH45" i="2"/>
  <c r="AI45" i="2"/>
  <c r="B123" i="13" s="1"/>
  <c r="AH46" i="2"/>
  <c r="AU46" i="2" s="1"/>
  <c r="AH48" i="2"/>
  <c r="AU48" i="2" s="1"/>
  <c r="AI48" i="2"/>
  <c r="AH49" i="2"/>
  <c r="AI49" i="2"/>
  <c r="AH50" i="2"/>
  <c r="AU50" i="2" s="1"/>
  <c r="AI50" i="2"/>
  <c r="AH51" i="2"/>
  <c r="AI51" i="2"/>
  <c r="AH52" i="2"/>
  <c r="AI52" i="2"/>
  <c r="AH53" i="2"/>
  <c r="AI53" i="2"/>
  <c r="AH54" i="2"/>
  <c r="AI54" i="2"/>
  <c r="AH55" i="2"/>
  <c r="AI55" i="2"/>
  <c r="AH56" i="2"/>
  <c r="AI56" i="2"/>
  <c r="AH57" i="2"/>
  <c r="AI57" i="2"/>
  <c r="AH58" i="2"/>
  <c r="AI58" i="2"/>
  <c r="AH59" i="2"/>
  <c r="AI59" i="2"/>
  <c r="AH60" i="2"/>
  <c r="AI60" i="2"/>
  <c r="AH61" i="2"/>
  <c r="AI61" i="2"/>
  <c r="AH62" i="2"/>
  <c r="AI62" i="2"/>
  <c r="AH63" i="2"/>
  <c r="AI63" i="2"/>
  <c r="AH64" i="2"/>
  <c r="AI64" i="2"/>
  <c r="AH65" i="2"/>
  <c r="AI65" i="2"/>
  <c r="AH66" i="2"/>
  <c r="AI66" i="2"/>
  <c r="AH67" i="2"/>
  <c r="AI67" i="2"/>
  <c r="AH68" i="2"/>
  <c r="AI68" i="2"/>
  <c r="AH69" i="2"/>
  <c r="AI69" i="2"/>
  <c r="AH70" i="2"/>
  <c r="AI70" i="2"/>
  <c r="AH71" i="2"/>
  <c r="AI71" i="2"/>
  <c r="AH72" i="2"/>
  <c r="AI72" i="2"/>
  <c r="AH73" i="2"/>
  <c r="AI73" i="2"/>
  <c r="AH74" i="2"/>
  <c r="AI74" i="2"/>
  <c r="AH75" i="2"/>
  <c r="AI75" i="2"/>
  <c r="AH76" i="2"/>
  <c r="AI76" i="2"/>
  <c r="AH77" i="2"/>
  <c r="AI77" i="2"/>
  <c r="AH78" i="2"/>
  <c r="AI78" i="2"/>
  <c r="AH79" i="2"/>
  <c r="AI79" i="2"/>
  <c r="AH80" i="2"/>
  <c r="AI80" i="2"/>
  <c r="AH81" i="2"/>
  <c r="AI81" i="2"/>
  <c r="AH82" i="2"/>
  <c r="AI82" i="2"/>
  <c r="AH83" i="2"/>
  <c r="AI83" i="2"/>
  <c r="AH84" i="2"/>
  <c r="AI84" i="2"/>
  <c r="AH85" i="2"/>
  <c r="AI85" i="2"/>
  <c r="AH86" i="2"/>
  <c r="AI86" i="2"/>
  <c r="AH87" i="2"/>
  <c r="AI87" i="2"/>
  <c r="AI6" i="2"/>
  <c r="A28" i="12"/>
  <c r="A29" i="12"/>
  <c r="A30" i="12"/>
  <c r="A31" i="12"/>
  <c r="A32" i="12"/>
  <c r="A33" i="12"/>
  <c r="A34" i="12"/>
  <c r="A35" i="12"/>
  <c r="A36" i="12"/>
  <c r="A37" i="12"/>
  <c r="A38" i="12"/>
  <c r="A39" i="12"/>
  <c r="A40" i="12"/>
  <c r="A42" i="12"/>
  <c r="F42" i="12" s="1"/>
  <c r="A43" i="12"/>
  <c r="I43" i="12" s="1"/>
  <c r="A51" i="12"/>
  <c r="A52" i="12"/>
  <c r="A53" i="12"/>
  <c r="A54" i="12"/>
  <c r="A55" i="12"/>
  <c r="A56" i="12"/>
  <c r="A57" i="12"/>
  <c r="A58" i="12"/>
  <c r="A59" i="12"/>
  <c r="A60" i="12"/>
  <c r="A61" i="12"/>
  <c r="A62" i="12"/>
  <c r="A63" i="12"/>
  <c r="A64" i="12"/>
  <c r="A65" i="12"/>
  <c r="A66" i="12"/>
  <c r="A67" i="12"/>
  <c r="A68" i="12"/>
  <c r="A69" i="12"/>
  <c r="A70" i="12"/>
  <c r="A71" i="12"/>
  <c r="A72" i="12"/>
  <c r="A73" i="12"/>
  <c r="A74" i="12"/>
  <c r="A75" i="12"/>
  <c r="A76" i="12"/>
  <c r="A77" i="12"/>
  <c r="A78" i="12"/>
  <c r="A79" i="12"/>
  <c r="A80" i="12"/>
  <c r="A81" i="12"/>
  <c r="A82" i="12"/>
  <c r="Z46" i="2"/>
  <c r="Z47" i="2"/>
  <c r="D2" i="11"/>
  <c r="E2" i="11" s="1"/>
  <c r="C2" i="11"/>
  <c r="B2" i="11"/>
  <c r="A3" i="4"/>
  <c r="W3" i="7"/>
  <c r="V3" i="7"/>
  <c r="U3" i="7"/>
  <c r="R3" i="7"/>
  <c r="Q3" i="7"/>
  <c r="P3" i="7"/>
  <c r="AP48" i="2"/>
  <c r="I44" i="12" s="1"/>
  <c r="AP7" i="2"/>
  <c r="I3" i="12" s="1"/>
  <c r="AP8" i="2"/>
  <c r="I4" i="12" s="1"/>
  <c r="AP9" i="2"/>
  <c r="I5" i="12" s="1"/>
  <c r="AP10" i="2"/>
  <c r="I6" i="12" s="1"/>
  <c r="AP11" i="2"/>
  <c r="I7" i="12" s="1"/>
  <c r="AP12" i="2"/>
  <c r="I8" i="12" s="1"/>
  <c r="AP13" i="2"/>
  <c r="I9" i="12" s="1"/>
  <c r="AP14" i="2"/>
  <c r="I10" i="12" s="1"/>
  <c r="AP15" i="2"/>
  <c r="I11" i="12" s="1"/>
  <c r="AP16" i="2"/>
  <c r="I12" i="12" s="1"/>
  <c r="AP17" i="2"/>
  <c r="I13" i="12" s="1"/>
  <c r="AP18" i="2"/>
  <c r="I14" i="12" s="1"/>
  <c r="AP19" i="2"/>
  <c r="I15" i="12" s="1"/>
  <c r="AP20" i="2"/>
  <c r="I16" i="12" s="1"/>
  <c r="AP21" i="2"/>
  <c r="I17" i="12" s="1"/>
  <c r="AP22" i="2"/>
  <c r="I18" i="12" s="1"/>
  <c r="AP23" i="2"/>
  <c r="I19" i="12" s="1"/>
  <c r="AP24" i="2"/>
  <c r="I20" i="12" s="1"/>
  <c r="AP25" i="2"/>
  <c r="I21" i="12" s="1"/>
  <c r="AP26" i="2"/>
  <c r="I22" i="12" s="1"/>
  <c r="AP27" i="2"/>
  <c r="I23" i="12" s="1"/>
  <c r="AP28" i="2"/>
  <c r="I24" i="12" s="1"/>
  <c r="AP29" i="2"/>
  <c r="I25" i="12" s="1"/>
  <c r="AP30" i="2"/>
  <c r="I26" i="12" s="1"/>
  <c r="AP31" i="2"/>
  <c r="I27" i="12" s="1"/>
  <c r="AP32" i="2"/>
  <c r="I28" i="12" s="1"/>
  <c r="AP33" i="2"/>
  <c r="I29" i="12" s="1"/>
  <c r="AP34" i="2"/>
  <c r="I30" i="12" s="1"/>
  <c r="AP35" i="2"/>
  <c r="I31" i="12" s="1"/>
  <c r="AP36" i="2"/>
  <c r="I32" i="12" s="1"/>
  <c r="AP37" i="2"/>
  <c r="I33" i="12" s="1"/>
  <c r="AP38" i="2"/>
  <c r="I34" i="12" s="1"/>
  <c r="AP39" i="2"/>
  <c r="I35" i="12" s="1"/>
  <c r="AP40" i="2"/>
  <c r="I36" i="12" s="1"/>
  <c r="AP41" i="2"/>
  <c r="I37" i="12" s="1"/>
  <c r="AP42" i="2"/>
  <c r="I38" i="12" s="1"/>
  <c r="AP43" i="2"/>
  <c r="I39" i="12" s="1"/>
  <c r="AP44" i="2"/>
  <c r="I40" i="12" s="1"/>
  <c r="AP45" i="2"/>
  <c r="I41" i="12" s="1"/>
  <c r="AP49" i="2"/>
  <c r="I45" i="12" s="1"/>
  <c r="AP50" i="2"/>
  <c r="I46" i="12" s="1"/>
  <c r="AP51" i="2"/>
  <c r="I47" i="12" s="1"/>
  <c r="AP52" i="2"/>
  <c r="I48" i="12" s="1"/>
  <c r="AP53" i="2"/>
  <c r="I49" i="12" s="1"/>
  <c r="AP54" i="2"/>
  <c r="I50" i="12" s="1"/>
  <c r="AP55" i="2"/>
  <c r="I51" i="12" s="1"/>
  <c r="AP56" i="2"/>
  <c r="I52" i="12" s="1"/>
  <c r="AP57" i="2"/>
  <c r="I53" i="12" s="1"/>
  <c r="AP58" i="2"/>
  <c r="I54" i="12" s="1"/>
  <c r="AP59" i="2"/>
  <c r="I55" i="12" s="1"/>
  <c r="AP60" i="2"/>
  <c r="I56" i="12" s="1"/>
  <c r="AP61" i="2"/>
  <c r="I57" i="12" s="1"/>
  <c r="AP62" i="2"/>
  <c r="I58" i="12" s="1"/>
  <c r="AP63" i="2"/>
  <c r="I59" i="12" s="1"/>
  <c r="AP64" i="2"/>
  <c r="I60" i="12" s="1"/>
  <c r="AP65" i="2"/>
  <c r="I61" i="12" s="1"/>
  <c r="AP66" i="2"/>
  <c r="I62" i="12" s="1"/>
  <c r="AP67" i="2"/>
  <c r="I63" i="12" s="1"/>
  <c r="AP68" i="2"/>
  <c r="I64" i="12" s="1"/>
  <c r="AP69" i="2"/>
  <c r="I65" i="12" s="1"/>
  <c r="AP70" i="2"/>
  <c r="I66" i="12" s="1"/>
  <c r="AP71" i="2"/>
  <c r="I67" i="12" s="1"/>
  <c r="AP72" i="2"/>
  <c r="I68" i="12" s="1"/>
  <c r="AP73" i="2"/>
  <c r="I69" i="12" s="1"/>
  <c r="AP74" i="2"/>
  <c r="I70" i="12" s="1"/>
  <c r="AP75" i="2"/>
  <c r="I71" i="12" s="1"/>
  <c r="AP76" i="2"/>
  <c r="I72" i="12" s="1"/>
  <c r="AP77" i="2"/>
  <c r="I73" i="12" s="1"/>
  <c r="AP78" i="2"/>
  <c r="I74" i="12" s="1"/>
  <c r="AP79" i="2"/>
  <c r="I75" i="12" s="1"/>
  <c r="AP80" i="2"/>
  <c r="I76" i="12" s="1"/>
  <c r="AP81" i="2"/>
  <c r="I77" i="12" s="1"/>
  <c r="AP82" i="2"/>
  <c r="I78" i="12" s="1"/>
  <c r="AP83" i="2"/>
  <c r="I79" i="12" s="1"/>
  <c r="AP84" i="2"/>
  <c r="I80" i="12" s="1"/>
  <c r="AP85" i="2"/>
  <c r="I81" i="12" s="1"/>
  <c r="AP86" i="2"/>
  <c r="I82" i="12" s="1"/>
  <c r="AP87" i="2"/>
  <c r="I83" i="12" s="1"/>
  <c r="AP6" i="2"/>
  <c r="I2" i="12" s="1"/>
  <c r="L9" i="10"/>
  <c r="L10" i="10" s="1"/>
  <c r="L11" i="10" s="1"/>
  <c r="L12" i="10" s="1"/>
  <c r="L13" i="10" s="1"/>
  <c r="L14" i="10" s="1"/>
  <c r="L15" i="10" s="1"/>
  <c r="L16" i="10" s="1"/>
  <c r="L17" i="10" s="1"/>
  <c r="O9" i="10"/>
  <c r="O10" i="10" s="1"/>
  <c r="O11" i="10" s="1"/>
  <c r="O12" i="10" s="1"/>
  <c r="O13" i="10" s="1"/>
  <c r="O14" i="10" s="1"/>
  <c r="O15" i="10" s="1"/>
  <c r="O16" i="10" s="1"/>
  <c r="O17" i="10" s="1"/>
  <c r="U53" i="4"/>
  <c r="V53" i="4"/>
  <c r="W53" i="4"/>
  <c r="X53" i="4"/>
  <c r="U54" i="4"/>
  <c r="V54" i="4"/>
  <c r="W54" i="4"/>
  <c r="X54" i="4"/>
  <c r="U55" i="4"/>
  <c r="V55" i="4"/>
  <c r="W55" i="4"/>
  <c r="X55" i="4"/>
  <c r="U56" i="4"/>
  <c r="V56" i="4"/>
  <c r="W56" i="4"/>
  <c r="X56" i="4"/>
  <c r="U57" i="4"/>
  <c r="V57" i="4"/>
  <c r="W57" i="4"/>
  <c r="X57" i="4"/>
  <c r="U44" i="4"/>
  <c r="V44" i="4"/>
  <c r="W44" i="4"/>
  <c r="X44" i="4"/>
  <c r="U45" i="4"/>
  <c r="V45" i="4"/>
  <c r="W45" i="4"/>
  <c r="X45" i="4"/>
  <c r="U46" i="4"/>
  <c r="V46" i="4"/>
  <c r="W46" i="4"/>
  <c r="X46" i="4"/>
  <c r="U47" i="4"/>
  <c r="V47" i="4"/>
  <c r="W47" i="4"/>
  <c r="X47" i="4"/>
  <c r="U48" i="4"/>
  <c r="V48" i="4"/>
  <c r="W48" i="4"/>
  <c r="X48" i="4"/>
  <c r="U35" i="4"/>
  <c r="V35" i="4"/>
  <c r="W35" i="4"/>
  <c r="X35" i="4"/>
  <c r="U36" i="4"/>
  <c r="V36" i="4"/>
  <c r="W36" i="4"/>
  <c r="X36" i="4"/>
  <c r="U37" i="4"/>
  <c r="V37" i="4"/>
  <c r="W37" i="4"/>
  <c r="X37" i="4"/>
  <c r="U38" i="4"/>
  <c r="V38" i="4"/>
  <c r="W38" i="4"/>
  <c r="X38" i="4"/>
  <c r="U39" i="4"/>
  <c r="V39" i="4"/>
  <c r="W39" i="4"/>
  <c r="X39" i="4"/>
  <c r="U26" i="4"/>
  <c r="V26" i="4"/>
  <c r="W26" i="4"/>
  <c r="X26" i="4"/>
  <c r="U27" i="4"/>
  <c r="V27" i="4"/>
  <c r="W27" i="4"/>
  <c r="X27" i="4"/>
  <c r="U28" i="4"/>
  <c r="V28" i="4"/>
  <c r="W28" i="4"/>
  <c r="X28" i="4"/>
  <c r="U29" i="4"/>
  <c r="V29" i="4"/>
  <c r="W29" i="4"/>
  <c r="X29" i="4"/>
  <c r="U30" i="4"/>
  <c r="V30" i="4"/>
  <c r="W30" i="4"/>
  <c r="X30" i="4"/>
  <c r="U17" i="4"/>
  <c r="V17" i="4"/>
  <c r="W17" i="4"/>
  <c r="X17" i="4"/>
  <c r="U18" i="4"/>
  <c r="V18" i="4"/>
  <c r="W18" i="4"/>
  <c r="X18" i="4"/>
  <c r="U19" i="4"/>
  <c r="V19" i="4"/>
  <c r="W19" i="4"/>
  <c r="X19" i="4"/>
  <c r="U20" i="4"/>
  <c r="V20" i="4"/>
  <c r="W20" i="4"/>
  <c r="X20" i="4"/>
  <c r="U21" i="4"/>
  <c r="V21" i="4"/>
  <c r="W21" i="4"/>
  <c r="X21" i="4"/>
  <c r="U8" i="4"/>
  <c r="V8" i="4"/>
  <c r="W8" i="4"/>
  <c r="X8" i="4"/>
  <c r="U9" i="4"/>
  <c r="V9" i="4"/>
  <c r="W9" i="4"/>
  <c r="X9" i="4"/>
  <c r="U10" i="4"/>
  <c r="V10" i="4"/>
  <c r="W10" i="4"/>
  <c r="X10" i="4"/>
  <c r="U11" i="4"/>
  <c r="V11" i="4"/>
  <c r="W11" i="4"/>
  <c r="X11" i="4"/>
  <c r="U12" i="4"/>
  <c r="V12" i="4"/>
  <c r="W12" i="4"/>
  <c r="X12" i="4"/>
  <c r="BB3" i="7"/>
  <c r="BA3" i="7"/>
  <c r="AZ3" i="7"/>
  <c r="E3" i="7"/>
  <c r="C16" i="14" s="1"/>
  <c r="AF55" i="4"/>
  <c r="AE55" i="4"/>
  <c r="AD55" i="4"/>
  <c r="AC55" i="4"/>
  <c r="Y55" i="4"/>
  <c r="Z55" i="4"/>
  <c r="AA55" i="4"/>
  <c r="AB55" i="4"/>
  <c r="AF54" i="4"/>
  <c r="AE54" i="4"/>
  <c r="AD54" i="4"/>
  <c r="AC54" i="4"/>
  <c r="Y54" i="4"/>
  <c r="Z54" i="4"/>
  <c r="AA54" i="4"/>
  <c r="AB54" i="4"/>
  <c r="AF53" i="4"/>
  <c r="AE53" i="4"/>
  <c r="AD53" i="4"/>
  <c r="AC53" i="4"/>
  <c r="Y53" i="4"/>
  <c r="Z53" i="4"/>
  <c r="AA53" i="4"/>
  <c r="AB53" i="4"/>
  <c r="AF44" i="4"/>
  <c r="AE44" i="4"/>
  <c r="AD44" i="4"/>
  <c r="AC44" i="4"/>
  <c r="Y44" i="4"/>
  <c r="Z44" i="4"/>
  <c r="AA44" i="4"/>
  <c r="AB44" i="4"/>
  <c r="AF45" i="4"/>
  <c r="AE45" i="4"/>
  <c r="AD45" i="4"/>
  <c r="AC45" i="4"/>
  <c r="Y45" i="4"/>
  <c r="Z45" i="4"/>
  <c r="AA45" i="4"/>
  <c r="AB45" i="4"/>
  <c r="AB46" i="4"/>
  <c r="Y46" i="4"/>
  <c r="Z46" i="4"/>
  <c r="AA46" i="4"/>
  <c r="AF46" i="4"/>
  <c r="AE46" i="4"/>
  <c r="AD46" i="4"/>
  <c r="AC46" i="4"/>
  <c r="AF39" i="4"/>
  <c r="AE39" i="4"/>
  <c r="AD39" i="4"/>
  <c r="AC39" i="4"/>
  <c r="AF38" i="4"/>
  <c r="AE38" i="4"/>
  <c r="AD38" i="4"/>
  <c r="AC38" i="4"/>
  <c r="AF37" i="4"/>
  <c r="AE37" i="4"/>
  <c r="AD37" i="4"/>
  <c r="AC37" i="4"/>
  <c r="AF36" i="4"/>
  <c r="AE36" i="4"/>
  <c r="AD36" i="4"/>
  <c r="AC36" i="4"/>
  <c r="AF35" i="4"/>
  <c r="AE35" i="4"/>
  <c r="AD35" i="4"/>
  <c r="AC35" i="4"/>
  <c r="AF30" i="4"/>
  <c r="AE30" i="4"/>
  <c r="AD30" i="4"/>
  <c r="AC30" i="4"/>
  <c r="AF29" i="4"/>
  <c r="AE29" i="4"/>
  <c r="AD29" i="4"/>
  <c r="AC29" i="4"/>
  <c r="AF28" i="4"/>
  <c r="AE28" i="4"/>
  <c r="AD28" i="4"/>
  <c r="AC28" i="4"/>
  <c r="AF27" i="4"/>
  <c r="AE27" i="4"/>
  <c r="AD27" i="4"/>
  <c r="AC27" i="4"/>
  <c r="AF26" i="4"/>
  <c r="AE26" i="4"/>
  <c r="AD26" i="4"/>
  <c r="AC26" i="4"/>
  <c r="AF21" i="4"/>
  <c r="AE21" i="4"/>
  <c r="AD21" i="4"/>
  <c r="AC21" i="4"/>
  <c r="AF20" i="4"/>
  <c r="AE20" i="4"/>
  <c r="AD20" i="4"/>
  <c r="AC20" i="4"/>
  <c r="AF19" i="4"/>
  <c r="AE19" i="4"/>
  <c r="AD19" i="4"/>
  <c r="AC19" i="4"/>
  <c r="AF18" i="4"/>
  <c r="AE18" i="4"/>
  <c r="AD18" i="4"/>
  <c r="AC18" i="4"/>
  <c r="AF17" i="4"/>
  <c r="AE17" i="4"/>
  <c r="AD17" i="4"/>
  <c r="AC17" i="4"/>
  <c r="AF8" i="4"/>
  <c r="AE8" i="4"/>
  <c r="AD8" i="4"/>
  <c r="AF9" i="4"/>
  <c r="AE9" i="4"/>
  <c r="AD9" i="4"/>
  <c r="AC9" i="4"/>
  <c r="AF10" i="4"/>
  <c r="AE10" i="4"/>
  <c r="AD10" i="4"/>
  <c r="AC10" i="4"/>
  <c r="AF11" i="4"/>
  <c r="AE11" i="4"/>
  <c r="AD11" i="4"/>
  <c r="AC11" i="4"/>
  <c r="AF12" i="4"/>
  <c r="AE12" i="4"/>
  <c r="AD12" i="4"/>
  <c r="AC12" i="4"/>
  <c r="P7" i="2"/>
  <c r="AG7" i="2" s="1"/>
  <c r="P8" i="2"/>
  <c r="F4" i="12" s="1"/>
  <c r="P9" i="2"/>
  <c r="AG9" i="2" s="1"/>
  <c r="P6" i="2"/>
  <c r="P10" i="2"/>
  <c r="F6" i="12" s="1"/>
  <c r="P11" i="2"/>
  <c r="F7" i="12" s="1"/>
  <c r="P12" i="2"/>
  <c r="F8" i="12" s="1"/>
  <c r="P13" i="2"/>
  <c r="F9" i="12" s="1"/>
  <c r="P14" i="2"/>
  <c r="F10" i="12" s="1"/>
  <c r="P15" i="2"/>
  <c r="F11" i="12" s="1"/>
  <c r="P16" i="2"/>
  <c r="AC16" i="2" s="1"/>
  <c r="P45" i="2"/>
  <c r="P25" i="2"/>
  <c r="AG25" i="2" s="1"/>
  <c r="P26" i="2"/>
  <c r="F22" i="12" s="1"/>
  <c r="P43" i="2"/>
  <c r="F39" i="12" s="1"/>
  <c r="P44" i="2"/>
  <c r="F40" i="12" s="1"/>
  <c r="P42" i="2"/>
  <c r="AC42" i="2" s="1"/>
  <c r="D120" i="13" s="1"/>
  <c r="P41" i="2"/>
  <c r="F37" i="12" s="1"/>
  <c r="P40" i="2"/>
  <c r="AC40" i="2" s="1"/>
  <c r="D200" i="13" s="1"/>
  <c r="T52" i="4"/>
  <c r="T53" i="4"/>
  <c r="T13" i="4"/>
  <c r="T14" i="4"/>
  <c r="T59" i="4"/>
  <c r="T60" i="4"/>
  <c r="T17" i="4"/>
  <c r="T46" i="4"/>
  <c r="T77" i="4"/>
  <c r="T76" i="4"/>
  <c r="T44" i="4"/>
  <c r="AC56" i="4"/>
  <c r="AD56" i="4"/>
  <c r="T42" i="4"/>
  <c r="AE56" i="4"/>
  <c r="T41" i="4"/>
  <c r="AF56" i="4"/>
  <c r="AC57" i="4"/>
  <c r="AD57" i="4"/>
  <c r="AE57" i="4"/>
  <c r="AF57" i="4"/>
  <c r="T49" i="4"/>
  <c r="T9" i="4"/>
  <c r="T10" i="4"/>
  <c r="T48" i="4"/>
  <c r="AC47" i="4"/>
  <c r="AD47" i="4"/>
  <c r="AE47" i="4"/>
  <c r="AF47" i="4"/>
  <c r="AC48" i="4"/>
  <c r="AD48" i="4"/>
  <c r="AE48" i="4"/>
  <c r="AF48" i="4"/>
  <c r="P77" i="2"/>
  <c r="AG77" i="2" s="1"/>
  <c r="P76" i="2"/>
  <c r="AG76" i="2" s="1"/>
  <c r="P59" i="2"/>
  <c r="AG59" i="2" s="1"/>
  <c r="P60" i="2"/>
  <c r="AG60" i="2" s="1"/>
  <c r="P52" i="2"/>
  <c r="F48" i="12" s="1"/>
  <c r="P53" i="2"/>
  <c r="AG53" i="2" s="1"/>
  <c r="P48" i="2"/>
  <c r="AC48" i="2" s="1"/>
  <c r="D208" i="13" s="1"/>
  <c r="P49" i="2"/>
  <c r="AG49" i="2" s="1"/>
  <c r="P38" i="2"/>
  <c r="F34" i="12" s="1"/>
  <c r="P31" i="2"/>
  <c r="AG31" i="2" s="1"/>
  <c r="P86" i="2"/>
  <c r="P84" i="2"/>
  <c r="AG84" i="2" s="1"/>
  <c r="P83" i="2"/>
  <c r="AC83" i="2" s="1"/>
  <c r="D161" i="13" s="1"/>
  <c r="P85" i="2"/>
  <c r="AC85" i="2" s="1"/>
  <c r="P54" i="2"/>
  <c r="AG54" i="2" s="1"/>
  <c r="P78" i="2"/>
  <c r="AG78" i="2" s="1"/>
  <c r="P50" i="2"/>
  <c r="P51" i="2"/>
  <c r="AG51" i="2" s="1"/>
  <c r="P87" i="2"/>
  <c r="AG87" i="2" s="1"/>
  <c r="T8" i="4"/>
  <c r="T11" i="4"/>
  <c r="T12" i="4"/>
  <c r="T15" i="4"/>
  <c r="T16" i="4"/>
  <c r="T18" i="4"/>
  <c r="T19" i="4"/>
  <c r="T20" i="4"/>
  <c r="T21" i="4"/>
  <c r="T22" i="4"/>
  <c r="T23" i="4"/>
  <c r="T24" i="4"/>
  <c r="T25" i="4"/>
  <c r="T26" i="4"/>
  <c r="T27" i="4"/>
  <c r="T28" i="4"/>
  <c r="T29" i="4"/>
  <c r="T30" i="4"/>
  <c r="T31" i="4"/>
  <c r="T32" i="4"/>
  <c r="T33" i="4"/>
  <c r="T34" i="4"/>
  <c r="T35" i="4"/>
  <c r="T36" i="4"/>
  <c r="T37" i="4"/>
  <c r="T38" i="4"/>
  <c r="T39" i="4"/>
  <c r="T40" i="4"/>
  <c r="T43" i="4"/>
  <c r="T45" i="4"/>
  <c r="T50" i="4"/>
  <c r="T51" i="4"/>
  <c r="T54" i="4"/>
  <c r="T55" i="4"/>
  <c r="T56" i="4"/>
  <c r="T57" i="4"/>
  <c r="T58" i="4"/>
  <c r="T61" i="4"/>
  <c r="T62" i="4"/>
  <c r="T63" i="4"/>
  <c r="T64" i="4"/>
  <c r="T65" i="4"/>
  <c r="T66" i="4"/>
  <c r="T67" i="4"/>
  <c r="T68" i="4"/>
  <c r="T69" i="4"/>
  <c r="T70" i="4"/>
  <c r="T71" i="4"/>
  <c r="T72" i="4"/>
  <c r="T73" i="4"/>
  <c r="T74" i="4"/>
  <c r="T75" i="4"/>
  <c r="T78" i="4"/>
  <c r="T79" i="4"/>
  <c r="T80" i="4"/>
  <c r="T81" i="4"/>
  <c r="T82" i="4"/>
  <c r="T83" i="4"/>
  <c r="T84" i="4"/>
  <c r="T85" i="4"/>
  <c r="T86" i="4"/>
  <c r="T7" i="4"/>
  <c r="P27" i="2"/>
  <c r="F23" i="12" s="1"/>
  <c r="N20" i="1"/>
  <c r="C20" i="1"/>
  <c r="AX3" i="7"/>
  <c r="AW3" i="7"/>
  <c r="AK3" i="7"/>
  <c r="AH3" i="7"/>
  <c r="Y3" i="7"/>
  <c r="AB3" i="7"/>
  <c r="T3" i="7"/>
  <c r="S3" i="7"/>
  <c r="O3" i="7"/>
  <c r="N3" i="7"/>
  <c r="M3" i="7"/>
  <c r="L3" i="7"/>
  <c r="K3" i="7"/>
  <c r="J3" i="7"/>
  <c r="I3" i="7"/>
  <c r="H3" i="7"/>
  <c r="G3" i="7"/>
  <c r="F3" i="7"/>
  <c r="D3" i="7"/>
  <c r="C3" i="7"/>
  <c r="B4" i="14" s="1"/>
  <c r="N4" i="4"/>
  <c r="B16" i="4"/>
  <c r="B53" i="4"/>
  <c r="B54" i="4"/>
  <c r="B55" i="4"/>
  <c r="B56" i="4"/>
  <c r="B57" i="4"/>
  <c r="B8" i="4"/>
  <c r="B9" i="4"/>
  <c r="B10" i="4"/>
  <c r="B11" i="4"/>
  <c r="B12" i="4"/>
  <c r="B17" i="4"/>
  <c r="B18" i="4"/>
  <c r="B19" i="4"/>
  <c r="B20" i="4"/>
  <c r="B21" i="4"/>
  <c r="B26" i="4"/>
  <c r="B27" i="4"/>
  <c r="B28" i="4"/>
  <c r="B29" i="4"/>
  <c r="B30" i="4"/>
  <c r="B35" i="4"/>
  <c r="B36" i="4"/>
  <c r="B37" i="4"/>
  <c r="B38" i="4"/>
  <c r="B39" i="4"/>
  <c r="B44" i="4"/>
  <c r="B45" i="4"/>
  <c r="B46" i="4"/>
  <c r="B47" i="4"/>
  <c r="Y47" i="4"/>
  <c r="Z47" i="4"/>
  <c r="B48" i="4"/>
  <c r="AE7" i="2"/>
  <c r="D3" i="12" s="1"/>
  <c r="AE8" i="2"/>
  <c r="D4" i="12" s="1"/>
  <c r="AE9" i="2"/>
  <c r="D5" i="12" s="1"/>
  <c r="AE10" i="2"/>
  <c r="D6" i="12" s="1"/>
  <c r="AE11" i="2"/>
  <c r="D7" i="12" s="1"/>
  <c r="AE12" i="2"/>
  <c r="D8" i="12" s="1"/>
  <c r="AE13" i="2"/>
  <c r="D9" i="12" s="1"/>
  <c r="AE14" i="2"/>
  <c r="D10" i="12" s="1"/>
  <c r="AE15" i="2"/>
  <c r="D11" i="12" s="1"/>
  <c r="AE16" i="2"/>
  <c r="D12" i="12" s="1"/>
  <c r="AE17" i="2"/>
  <c r="D13" i="12" s="1"/>
  <c r="P17" i="2"/>
  <c r="F13" i="12" s="1"/>
  <c r="AE18" i="2"/>
  <c r="D14" i="12" s="1"/>
  <c r="P18" i="2"/>
  <c r="AG18" i="2" s="1"/>
  <c r="AE19" i="2"/>
  <c r="D15" i="12" s="1"/>
  <c r="P19" i="2"/>
  <c r="AG19" i="2" s="1"/>
  <c r="AE20" i="2"/>
  <c r="D16" i="12" s="1"/>
  <c r="P20" i="2"/>
  <c r="AG20" i="2" s="1"/>
  <c r="AE21" i="2"/>
  <c r="D17" i="12" s="1"/>
  <c r="P21" i="2"/>
  <c r="F17" i="12" s="1"/>
  <c r="AE22" i="2"/>
  <c r="D18" i="12" s="1"/>
  <c r="P22" i="2"/>
  <c r="AC22" i="2" s="1"/>
  <c r="D100" i="13" s="1"/>
  <c r="AE23" i="2"/>
  <c r="D19" i="12" s="1"/>
  <c r="P23" i="2"/>
  <c r="AC23" i="2" s="1"/>
  <c r="G19" i="12" s="1"/>
  <c r="AE24" i="2"/>
  <c r="D20" i="12" s="1"/>
  <c r="P24" i="2"/>
  <c r="F20" i="12" s="1"/>
  <c r="P28" i="2"/>
  <c r="AC28" i="2" s="1"/>
  <c r="P29" i="2"/>
  <c r="AC29" i="2" s="1"/>
  <c r="D189" i="13" s="1"/>
  <c r="P30" i="2"/>
  <c r="F26" i="12" s="1"/>
  <c r="P32" i="2"/>
  <c r="AC32" i="2" s="1"/>
  <c r="D274" i="13" s="1"/>
  <c r="P33" i="2"/>
  <c r="AG33" i="2" s="1"/>
  <c r="P34" i="2"/>
  <c r="AC34" i="2" s="1"/>
  <c r="G30" i="12" s="1"/>
  <c r="P35" i="2"/>
  <c r="F31" i="12" s="1"/>
  <c r="P36" i="2"/>
  <c r="F32" i="12" s="1"/>
  <c r="P37" i="2"/>
  <c r="AG37" i="2" s="1"/>
  <c r="P39" i="2"/>
  <c r="AC39" i="2" s="1"/>
  <c r="AE48" i="2"/>
  <c r="D44" i="12" s="1"/>
  <c r="AE49" i="2"/>
  <c r="D45" i="12" s="1"/>
  <c r="AE50" i="2"/>
  <c r="D46" i="12" s="1"/>
  <c r="AE51" i="2"/>
  <c r="D47" i="12" s="1"/>
  <c r="AE52" i="2"/>
  <c r="D48" i="12" s="1"/>
  <c r="AE53" i="2"/>
  <c r="D49" i="12" s="1"/>
  <c r="AE54" i="2"/>
  <c r="D50" i="12" s="1"/>
  <c r="AE55" i="2"/>
  <c r="D51" i="12" s="1"/>
  <c r="P55" i="2"/>
  <c r="AE56" i="2"/>
  <c r="D52" i="12" s="1"/>
  <c r="P56" i="2"/>
  <c r="AC56" i="2" s="1"/>
  <c r="AE57" i="2"/>
  <c r="D53" i="12" s="1"/>
  <c r="P57" i="2"/>
  <c r="AC57" i="2" s="1"/>
  <c r="D135" i="13" s="1"/>
  <c r="AE58" i="2"/>
  <c r="D54" i="12" s="1"/>
  <c r="P58" i="2"/>
  <c r="AC58" i="2" s="1"/>
  <c r="AE59" i="2"/>
  <c r="D55" i="12" s="1"/>
  <c r="AE60" i="2"/>
  <c r="D56" i="12" s="1"/>
  <c r="AE61" i="2"/>
  <c r="D57" i="12" s="1"/>
  <c r="P61" i="2"/>
  <c r="F57" i="12" s="1"/>
  <c r="AE62" i="2"/>
  <c r="D58" i="12" s="1"/>
  <c r="P62" i="2"/>
  <c r="AC62" i="2" s="1"/>
  <c r="G58" i="12" s="1"/>
  <c r="AE63" i="2"/>
  <c r="D59" i="12" s="1"/>
  <c r="P63" i="2"/>
  <c r="AC63" i="2" s="1"/>
  <c r="D59" i="13" s="1"/>
  <c r="AE64" i="2"/>
  <c r="D60" i="12" s="1"/>
  <c r="P64" i="2"/>
  <c r="P65" i="2"/>
  <c r="AG65" i="2" s="1"/>
  <c r="P66" i="2"/>
  <c r="F62" i="12" s="1"/>
  <c r="P67" i="2"/>
  <c r="AC67" i="2" s="1"/>
  <c r="P68" i="2"/>
  <c r="F64" i="12" s="1"/>
  <c r="P69" i="2"/>
  <c r="F65" i="12" s="1"/>
  <c r="P70" i="2"/>
  <c r="P71" i="2"/>
  <c r="AG71" i="2" s="1"/>
  <c r="P72" i="2"/>
  <c r="F68" i="12" s="1"/>
  <c r="P73" i="2"/>
  <c r="AG73" i="2" s="1"/>
  <c r="P74" i="2"/>
  <c r="AC74" i="2" s="1"/>
  <c r="P75" i="2"/>
  <c r="P79" i="2"/>
  <c r="AG79" i="2" s="1"/>
  <c r="P80" i="2"/>
  <c r="AC80" i="2" s="1"/>
  <c r="G76" i="12" s="1"/>
  <c r="P81" i="2"/>
  <c r="AG81" i="2" s="1"/>
  <c r="P82" i="2"/>
  <c r="AC82" i="2" s="1"/>
  <c r="D324" i="13" s="1"/>
  <c r="AE6" i="2"/>
  <c r="D2" i="12" s="1"/>
  <c r="AH59" i="4"/>
  <c r="AH50" i="4"/>
  <c r="AH41" i="4"/>
  <c r="AH32" i="4"/>
  <c r="AH23" i="4"/>
  <c r="A1" i="4"/>
  <c r="AA47" i="4"/>
  <c r="AB47" i="4"/>
  <c r="Y48" i="4"/>
  <c r="Z48" i="4"/>
  <c r="AA48" i="4"/>
  <c r="AB48" i="4"/>
  <c r="Y56" i="4"/>
  <c r="Z56" i="4"/>
  <c r="AA56" i="4"/>
  <c r="AB56" i="4"/>
  <c r="Y57" i="4"/>
  <c r="Z57" i="4"/>
  <c r="AA57" i="4"/>
  <c r="AB57" i="4"/>
  <c r="A57" i="4"/>
  <c r="A58" i="4"/>
  <c r="A56" i="4"/>
  <c r="A52" i="4"/>
  <c r="A53" i="4"/>
  <c r="A54" i="4"/>
  <c r="A55" i="4"/>
  <c r="A48" i="4"/>
  <c r="A49" i="4"/>
  <c r="A43" i="4"/>
  <c r="A44" i="4"/>
  <c r="A45" i="4"/>
  <c r="A46" i="4"/>
  <c r="A47" i="4"/>
  <c r="A39" i="4"/>
  <c r="A40" i="4"/>
  <c r="A38" i="4"/>
  <c r="A34" i="4"/>
  <c r="A35" i="4"/>
  <c r="A36" i="4"/>
  <c r="A37" i="4"/>
  <c r="A30" i="4"/>
  <c r="A31" i="4"/>
  <c r="A29" i="4"/>
  <c r="A25" i="4"/>
  <c r="A26" i="4"/>
  <c r="A27" i="4"/>
  <c r="A28" i="4"/>
  <c r="A21" i="4"/>
  <c r="A22" i="4"/>
  <c r="A16" i="4"/>
  <c r="A17" i="4"/>
  <c r="A18" i="4"/>
  <c r="A19" i="4"/>
  <c r="A20" i="4"/>
  <c r="A7" i="4"/>
  <c r="A8" i="4"/>
  <c r="A9" i="4"/>
  <c r="A10" i="4"/>
  <c r="A11" i="4"/>
  <c r="A12" i="4"/>
  <c r="A13" i="4"/>
  <c r="D3" i="4"/>
  <c r="A1" i="2"/>
  <c r="C3" i="2"/>
  <c r="R87" i="2"/>
  <c r="S87" i="2"/>
  <c r="R86" i="2"/>
  <c r="S86" i="2"/>
  <c r="R85" i="2"/>
  <c r="S85" i="2"/>
  <c r="R84" i="2"/>
  <c r="S84" i="2"/>
  <c r="R83" i="2"/>
  <c r="S83" i="2"/>
  <c r="R82" i="2"/>
  <c r="S82" i="2"/>
  <c r="R81" i="2"/>
  <c r="S81" i="2"/>
  <c r="R80" i="2"/>
  <c r="S80" i="2"/>
  <c r="R79" i="2"/>
  <c r="S79" i="2"/>
  <c r="R78" i="2"/>
  <c r="S78" i="2"/>
  <c r="R77" i="2"/>
  <c r="S77" i="2"/>
  <c r="R76" i="2"/>
  <c r="S76" i="2"/>
  <c r="R75" i="2"/>
  <c r="S75" i="2"/>
  <c r="R74" i="2"/>
  <c r="S74" i="2"/>
  <c r="R73" i="2"/>
  <c r="S73" i="2"/>
  <c r="R72" i="2"/>
  <c r="S72" i="2"/>
  <c r="R71" i="2"/>
  <c r="S71" i="2"/>
  <c r="R70" i="2"/>
  <c r="S70" i="2"/>
  <c r="R69" i="2"/>
  <c r="S69" i="2"/>
  <c r="R68" i="2"/>
  <c r="S68" i="2"/>
  <c r="R67" i="2"/>
  <c r="S67" i="2"/>
  <c r="R66" i="2"/>
  <c r="S66" i="2"/>
  <c r="R65" i="2"/>
  <c r="S65" i="2"/>
  <c r="R64" i="2"/>
  <c r="S64" i="2"/>
  <c r="R63" i="2"/>
  <c r="S63" i="2"/>
  <c r="R62" i="2"/>
  <c r="S62" i="2"/>
  <c r="R61" i="2"/>
  <c r="S61" i="2"/>
  <c r="R60" i="2"/>
  <c r="S60" i="2"/>
  <c r="R59" i="2"/>
  <c r="S59" i="2"/>
  <c r="R58" i="2"/>
  <c r="S58" i="2"/>
  <c r="R57" i="2"/>
  <c r="S57" i="2"/>
  <c r="R56" i="2"/>
  <c r="S56" i="2"/>
  <c r="R55" i="2"/>
  <c r="S55" i="2"/>
  <c r="R54" i="2"/>
  <c r="S54" i="2"/>
  <c r="R53" i="2"/>
  <c r="S53" i="2"/>
  <c r="R52" i="2"/>
  <c r="S52" i="2"/>
  <c r="R51" i="2"/>
  <c r="S51" i="2"/>
  <c r="R50" i="2"/>
  <c r="S50" i="2"/>
  <c r="R49" i="2"/>
  <c r="S49" i="2"/>
  <c r="R48" i="2"/>
  <c r="S48" i="2"/>
  <c r="R7" i="2"/>
  <c r="S7" i="2"/>
  <c r="R8" i="2"/>
  <c r="S8" i="2"/>
  <c r="R9" i="2"/>
  <c r="S9" i="2"/>
  <c r="R10" i="2"/>
  <c r="S10" i="2"/>
  <c r="R11" i="2"/>
  <c r="S11" i="2"/>
  <c r="R12" i="2"/>
  <c r="S12" i="2"/>
  <c r="R13" i="2"/>
  <c r="S13" i="2"/>
  <c r="R14" i="2"/>
  <c r="S14" i="2"/>
  <c r="R15" i="2"/>
  <c r="S15" i="2"/>
  <c r="R16" i="2"/>
  <c r="S16" i="2"/>
  <c r="R17" i="2"/>
  <c r="S17" i="2"/>
  <c r="R18" i="2"/>
  <c r="S18" i="2"/>
  <c r="R19" i="2"/>
  <c r="S19" i="2"/>
  <c r="R20" i="2"/>
  <c r="S20" i="2"/>
  <c r="R21" i="2"/>
  <c r="S21" i="2"/>
  <c r="R22" i="2"/>
  <c r="S22" i="2"/>
  <c r="R23" i="2"/>
  <c r="S23" i="2"/>
  <c r="R24" i="2"/>
  <c r="S24" i="2"/>
  <c r="R25" i="2"/>
  <c r="S25" i="2"/>
  <c r="R26" i="2"/>
  <c r="S26" i="2"/>
  <c r="R27" i="2"/>
  <c r="S27" i="2"/>
  <c r="R28" i="2"/>
  <c r="S28" i="2"/>
  <c r="R29" i="2"/>
  <c r="S29" i="2"/>
  <c r="R30" i="2"/>
  <c r="S30" i="2"/>
  <c r="R31" i="2"/>
  <c r="S31" i="2"/>
  <c r="R32" i="2"/>
  <c r="S32" i="2"/>
  <c r="R33" i="2"/>
  <c r="S33" i="2"/>
  <c r="R34" i="2"/>
  <c r="S34" i="2"/>
  <c r="R35" i="2"/>
  <c r="S35" i="2"/>
  <c r="R36" i="2"/>
  <c r="S36" i="2"/>
  <c r="R37" i="2"/>
  <c r="S37" i="2"/>
  <c r="R38" i="2"/>
  <c r="S38" i="2"/>
  <c r="R39" i="2"/>
  <c r="S39" i="2"/>
  <c r="R40" i="2"/>
  <c r="S40" i="2"/>
  <c r="R41" i="2"/>
  <c r="S41" i="2"/>
  <c r="R42" i="2"/>
  <c r="S42" i="2"/>
  <c r="R43" i="2"/>
  <c r="S43" i="2"/>
  <c r="R44" i="2"/>
  <c r="S44" i="2"/>
  <c r="R45" i="2"/>
  <c r="S45" i="2"/>
  <c r="R6" i="2"/>
  <c r="S6" i="2"/>
  <c r="A48" i="2"/>
  <c r="A49" i="2"/>
  <c r="A50" i="2" s="1"/>
  <c r="A51" i="2" s="1"/>
  <c r="A52" i="2" s="1"/>
  <c r="A53" i="2" s="1"/>
  <c r="A54" i="2" s="1"/>
  <c r="A6" i="2"/>
  <c r="A7" i="2"/>
  <c r="A8" i="2"/>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c r="A33" i="2"/>
  <c r="A34" i="2"/>
  <c r="A35" i="2"/>
  <c r="A36" i="2"/>
  <c r="A37" i="2"/>
  <c r="A38" i="2"/>
  <c r="A39" i="2"/>
  <c r="A40" i="2"/>
  <c r="A41" i="2"/>
  <c r="A42" i="2"/>
  <c r="A43" i="2"/>
  <c r="A44" i="2"/>
  <c r="A45"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E25" i="2"/>
  <c r="D21" i="12" s="1"/>
  <c r="AE26" i="2"/>
  <c r="D22" i="12" s="1"/>
  <c r="AE27" i="2"/>
  <c r="D23" i="12" s="1"/>
  <c r="AE28" i="2"/>
  <c r="D24" i="12" s="1"/>
  <c r="AE29" i="2"/>
  <c r="D25" i="12" s="1"/>
  <c r="AE30" i="2"/>
  <c r="D26" i="12" s="1"/>
  <c r="AE31" i="2"/>
  <c r="D27" i="12" s="1"/>
  <c r="AE32" i="2"/>
  <c r="D28" i="12" s="1"/>
  <c r="AE33" i="2"/>
  <c r="D29" i="12" s="1"/>
  <c r="AE34" i="2"/>
  <c r="D30" i="12" s="1"/>
  <c r="AE35" i="2"/>
  <c r="D31" i="12" s="1"/>
  <c r="AE36" i="2"/>
  <c r="D32" i="12" s="1"/>
  <c r="AE37" i="2"/>
  <c r="D33" i="12" s="1"/>
  <c r="AE38" i="2"/>
  <c r="D34" i="12" s="1"/>
  <c r="AE39" i="2"/>
  <c r="D35" i="12" s="1"/>
  <c r="AE40" i="2"/>
  <c r="D36" i="12" s="1"/>
  <c r="AE41" i="2"/>
  <c r="D37" i="12" s="1"/>
  <c r="AE42" i="2"/>
  <c r="D38" i="12" s="1"/>
  <c r="AE43" i="2"/>
  <c r="D39" i="12" s="1"/>
  <c r="AE44" i="2"/>
  <c r="D40" i="12" s="1"/>
  <c r="AE45" i="2"/>
  <c r="D41" i="12" s="1"/>
  <c r="AE65" i="2"/>
  <c r="D61" i="12" s="1"/>
  <c r="AE66" i="2"/>
  <c r="D62" i="12" s="1"/>
  <c r="AE67" i="2"/>
  <c r="D63" i="12" s="1"/>
  <c r="AE68" i="2"/>
  <c r="D64" i="12" s="1"/>
  <c r="AE69" i="2"/>
  <c r="D65" i="12" s="1"/>
  <c r="AE70" i="2"/>
  <c r="D66" i="12" s="1"/>
  <c r="AE71" i="2"/>
  <c r="D67" i="12" s="1"/>
  <c r="AE72" i="2"/>
  <c r="D68" i="12" s="1"/>
  <c r="AE73" i="2"/>
  <c r="D69" i="12" s="1"/>
  <c r="AE74" i="2"/>
  <c r="D70" i="12" s="1"/>
  <c r="AE75" i="2"/>
  <c r="D71" i="12" s="1"/>
  <c r="AE76" i="2"/>
  <c r="D72" i="12" s="1"/>
  <c r="AE77" i="2"/>
  <c r="D73" i="12" s="1"/>
  <c r="AE78" i="2"/>
  <c r="D74" i="12" s="1"/>
  <c r="AE79" i="2"/>
  <c r="D75" i="12" s="1"/>
  <c r="AE80" i="2"/>
  <c r="D76" i="12" s="1"/>
  <c r="AE81" i="2"/>
  <c r="D77" i="12" s="1"/>
  <c r="AE82" i="2"/>
  <c r="D78" i="12" s="1"/>
  <c r="AE83" i="2"/>
  <c r="D79" i="12" s="1"/>
  <c r="AE84" i="2"/>
  <c r="D80" i="12" s="1"/>
  <c r="AE85" i="2"/>
  <c r="D81" i="12" s="1"/>
  <c r="AE86" i="2"/>
  <c r="D82" i="12" s="1"/>
  <c r="AE87" i="2"/>
  <c r="D83" i="12" s="1"/>
  <c r="A166" i="13"/>
  <c r="A248" i="13"/>
  <c r="A84" i="13"/>
  <c r="AA3" i="7"/>
  <c r="A2" i="13"/>
  <c r="AJ3" i="7"/>
  <c r="AB89" i="2"/>
  <c r="E29" i="1" s="1"/>
  <c r="AI3" i="7" s="1"/>
  <c r="A3" i="13"/>
  <c r="A86" i="13"/>
  <c r="C86" i="13" s="1"/>
  <c r="AC8" i="4"/>
  <c r="X86" i="2"/>
  <c r="AA86" i="2" s="1"/>
  <c r="B40" i="4"/>
  <c r="B34" i="4"/>
  <c r="B22" i="4"/>
  <c r="J46" i="12"/>
  <c r="J48" i="12"/>
  <c r="J50" i="12"/>
  <c r="J52" i="12"/>
  <c r="J54" i="12"/>
  <c r="J56" i="12"/>
  <c r="J58" i="12"/>
  <c r="J60" i="12"/>
  <c r="J62" i="12"/>
  <c r="J64" i="12"/>
  <c r="J66" i="12"/>
  <c r="J68" i="12"/>
  <c r="J70" i="12"/>
  <c r="J72" i="12"/>
  <c r="J74" i="12"/>
  <c r="J76" i="12"/>
  <c r="J78" i="12"/>
  <c r="J80" i="12"/>
  <c r="J82" i="12"/>
  <c r="J44" i="12"/>
  <c r="J4" i="12"/>
  <c r="J6" i="12"/>
  <c r="J8" i="12"/>
  <c r="J10" i="12"/>
  <c r="J12" i="12"/>
  <c r="J14" i="12"/>
  <c r="J16" i="12"/>
  <c r="J18" i="12"/>
  <c r="J20" i="12"/>
  <c r="J22" i="12"/>
  <c r="J24" i="12"/>
  <c r="J26" i="12"/>
  <c r="J28" i="12"/>
  <c r="J30" i="12"/>
  <c r="J32" i="12"/>
  <c r="J34" i="12"/>
  <c r="J36" i="12"/>
  <c r="J38" i="12"/>
  <c r="J40" i="12"/>
  <c r="J2" i="12"/>
  <c r="J45" i="12"/>
  <c r="J47" i="12"/>
  <c r="J49" i="12"/>
  <c r="J51" i="12"/>
  <c r="J53" i="12"/>
  <c r="J55" i="12"/>
  <c r="J57" i="12"/>
  <c r="J59" i="12"/>
  <c r="J61" i="12"/>
  <c r="J63" i="12"/>
  <c r="J65" i="12"/>
  <c r="J67" i="12"/>
  <c r="J69" i="12"/>
  <c r="J71" i="12"/>
  <c r="J73" i="12"/>
  <c r="J75" i="12"/>
  <c r="J77" i="12"/>
  <c r="J79" i="12"/>
  <c r="J81" i="12"/>
  <c r="J83" i="12"/>
  <c r="J3" i="12"/>
  <c r="J5" i="12"/>
  <c r="J7" i="12"/>
  <c r="J9" i="12"/>
  <c r="J11" i="12"/>
  <c r="J13" i="12"/>
  <c r="J15" i="12"/>
  <c r="J17" i="12"/>
  <c r="J19" i="12"/>
  <c r="J21" i="12"/>
  <c r="J23" i="12"/>
  <c r="J25" i="12"/>
  <c r="J27" i="12"/>
  <c r="J29" i="12"/>
  <c r="J31" i="12"/>
  <c r="J33" i="12"/>
  <c r="J35" i="12"/>
  <c r="J37" i="12"/>
  <c r="J39" i="12"/>
  <c r="J41" i="12"/>
  <c r="B3" i="7"/>
  <c r="F2" i="14" s="1"/>
  <c r="B52" i="4"/>
  <c r="B58" i="4"/>
  <c r="B13" i="4"/>
  <c r="B25" i="4"/>
  <c r="B31" i="4"/>
  <c r="B43" i="4"/>
  <c r="B49" i="4"/>
  <c r="A41" i="12"/>
  <c r="A287" i="13"/>
  <c r="A41" i="13"/>
  <c r="A205" i="13"/>
  <c r="A123" i="13"/>
  <c r="C123" i="13" s="1"/>
  <c r="A208" i="13"/>
  <c r="A290" i="13"/>
  <c r="A126" i="13"/>
  <c r="A247" i="13"/>
  <c r="A165" i="13"/>
  <c r="A83" i="12"/>
  <c r="A329" i="13"/>
  <c r="A83" i="13"/>
  <c r="AV22" i="4"/>
  <c r="M17" i="14" s="1"/>
  <c r="U43" i="4"/>
  <c r="AS16" i="4"/>
  <c r="J11" i="14" s="1"/>
  <c r="U7" i="4"/>
  <c r="AS58" i="4"/>
  <c r="J53" i="14" s="1"/>
  <c r="U58" i="4"/>
  <c r="X13" i="4"/>
  <c r="U16" i="4"/>
  <c r="AV13" i="4"/>
  <c r="M8" i="14" s="1"/>
  <c r="Y58" i="4"/>
  <c r="AS43" i="4"/>
  <c r="J38" i="14" s="1"/>
  <c r="AS7" i="4"/>
  <c r="J2" i="14" s="1"/>
  <c r="AF22" i="4"/>
  <c r="AC7" i="4"/>
  <c r="AC58" i="4"/>
  <c r="Y43" i="4"/>
  <c r="X22" i="4"/>
  <c r="AC43" i="4"/>
  <c r="AD58" i="4"/>
  <c r="AC16" i="4"/>
  <c r="AE25" i="4"/>
  <c r="AC40" i="4"/>
  <c r="AF52" i="4"/>
  <c r="AD22" i="4"/>
  <c r="W13" i="4"/>
  <c r="U40" i="4"/>
  <c r="Z43" i="4"/>
  <c r="W43" i="4"/>
  <c r="U52" i="4"/>
  <c r="X40" i="4"/>
  <c r="W34" i="4"/>
  <c r="V58" i="4"/>
  <c r="X43" i="4"/>
  <c r="X58" i="4"/>
  <c r="W40" i="4"/>
  <c r="AD13" i="4"/>
  <c r="AD40" i="4"/>
  <c r="AE31" i="4"/>
  <c r="AE16" i="4"/>
  <c r="U13" i="4"/>
  <c r="W16" i="4"/>
  <c r="X7" i="4"/>
  <c r="X16" i="4"/>
  <c r="Y52" i="4"/>
  <c r="X49" i="4"/>
  <c r="W58" i="4"/>
  <c r="Z49" i="4"/>
  <c r="Z52" i="4"/>
  <c r="AF58" i="4"/>
  <c r="W52" i="4"/>
  <c r="V31" i="4"/>
  <c r="AT34" i="4"/>
  <c r="K29" i="14" s="1"/>
  <c r="AT58" i="4"/>
  <c r="K53" i="14" s="1"/>
  <c r="AT25" i="4"/>
  <c r="K20" i="14" s="1"/>
  <c r="AT43" i="4"/>
  <c r="K38" i="14" s="1"/>
  <c r="AU13" i="4"/>
  <c r="L8" i="14" s="1"/>
  <c r="AV34" i="4"/>
  <c r="M29" i="14" s="1"/>
  <c r="AV52" i="4"/>
  <c r="M47" i="14" s="1"/>
  <c r="AU22" i="4"/>
  <c r="L17" i="14" s="1"/>
  <c r="AU40" i="4"/>
  <c r="L35" i="14" s="1"/>
  <c r="AU58" i="4"/>
  <c r="L53" i="14" s="1"/>
  <c r="AF13" i="4"/>
  <c r="U22" i="4"/>
  <c r="AB49" i="4"/>
  <c r="AB52" i="4"/>
  <c r="W49" i="4"/>
  <c r="V52" i="4"/>
  <c r="Y49" i="4"/>
  <c r="AS31" i="4"/>
  <c r="J26" i="14" s="1"/>
  <c r="AT52" i="4"/>
  <c r="K47" i="14" s="1"/>
  <c r="AS22" i="4"/>
  <c r="J17" i="14" s="1"/>
  <c r="AS40" i="4"/>
  <c r="J35" i="14" s="1"/>
  <c r="AF25" i="4"/>
  <c r="AV16" i="4"/>
  <c r="M11" i="14" s="1"/>
  <c r="AV40" i="4"/>
  <c r="M35" i="14" s="1"/>
  <c r="AV58" i="4"/>
  <c r="M53" i="14" s="1"/>
  <c r="AV25" i="4"/>
  <c r="M20" i="14" s="1"/>
  <c r="AV43" i="4"/>
  <c r="M38" i="14" s="1"/>
  <c r="AS13" i="4"/>
  <c r="J8" i="14" s="1"/>
  <c r="AC22" i="4"/>
  <c r="AD43" i="4"/>
  <c r="AD7" i="4"/>
  <c r="AC49" i="4"/>
  <c r="AE7" i="4"/>
  <c r="AF16" i="4"/>
  <c r="AC25" i="4"/>
  <c r="AE43" i="4"/>
  <c r="AC34" i="4"/>
  <c r="AD49" i="4"/>
  <c r="AD16" i="4"/>
  <c r="AF40" i="4"/>
  <c r="AE58" i="4"/>
  <c r="AF7" i="4"/>
  <c r="V7" i="4"/>
  <c r="W7" i="4"/>
  <c r="W22" i="4"/>
  <c r="AB43" i="4"/>
  <c r="U25" i="4"/>
  <c r="X52" i="4"/>
  <c r="AA58" i="4"/>
  <c r="AA52" i="4"/>
  <c r="V25" i="4"/>
  <c r="U49" i="4"/>
  <c r="AD31" i="4"/>
  <c r="V49" i="4"/>
  <c r="AD25" i="4"/>
  <c r="AC31" i="4"/>
  <c r="AF49" i="4"/>
  <c r="AE52" i="4"/>
  <c r="AD52" i="4"/>
  <c r="AF34" i="4"/>
  <c r="AE49" i="4"/>
  <c r="AD34" i="4"/>
  <c r="AE13" i="4"/>
  <c r="V43" i="4"/>
  <c r="V22" i="4"/>
  <c r="V16" i="4"/>
  <c r="U34" i="4"/>
  <c r="AB58" i="4"/>
  <c r="X31" i="4"/>
  <c r="W25" i="4"/>
  <c r="V34" i="4"/>
  <c r="AT16" i="4"/>
  <c r="K11" i="14" s="1"/>
  <c r="V13" i="4"/>
  <c r="X25" i="4"/>
  <c r="Z58" i="4"/>
  <c r="AE34" i="4"/>
  <c r="AS25" i="4"/>
  <c r="J20" i="14" s="1"/>
  <c r="AS49" i="4"/>
  <c r="J44" i="14" s="1"/>
  <c r="AT13" i="4"/>
  <c r="K8" i="14" s="1"/>
  <c r="AS34" i="4"/>
  <c r="J29" i="14" s="1"/>
  <c r="AS52" i="4"/>
  <c r="J47" i="14" s="1"/>
  <c r="AU25" i="4"/>
  <c r="L20" i="14" s="1"/>
  <c r="AU43" i="4"/>
  <c r="L38" i="14" s="1"/>
  <c r="AV7" i="4"/>
  <c r="M2" i="14" s="1"/>
  <c r="AV31" i="4"/>
  <c r="M26" i="14" s="1"/>
  <c r="AV49" i="4"/>
  <c r="M44" i="14" s="1"/>
  <c r="AA43" i="4"/>
  <c r="U31" i="4"/>
  <c r="X34" i="4"/>
  <c r="AA49" i="4"/>
  <c r="W31" i="4"/>
  <c r="V40" i="4"/>
  <c r="AT22" i="4"/>
  <c r="K17" i="14" s="1"/>
  <c r="AT40" i="4"/>
  <c r="K35" i="14" s="1"/>
  <c r="AT7" i="4"/>
  <c r="K2" i="14" s="1"/>
  <c r="AT31" i="4"/>
  <c r="K26" i="14" s="1"/>
  <c r="AT49" i="4"/>
  <c r="K44" i="14" s="1"/>
  <c r="AF43" i="4"/>
  <c r="AU7" i="4"/>
  <c r="L2" i="14" s="1"/>
  <c r="AU31" i="4"/>
  <c r="L26" i="14" s="1"/>
  <c r="AU49" i="4"/>
  <c r="L44" i="14" s="1"/>
  <c r="AU16" i="4"/>
  <c r="L11" i="14" s="1"/>
  <c r="AU34" i="4"/>
  <c r="L29" i="14" s="1"/>
  <c r="AU52" i="4"/>
  <c r="L47" i="14" s="1"/>
  <c r="AE40" i="4"/>
  <c r="AC52" i="4"/>
  <c r="J43" i="4"/>
  <c r="J58" i="4"/>
  <c r="AF31" i="4"/>
  <c r="J52" i="4"/>
  <c r="AE22" i="4"/>
  <c r="J49" i="4"/>
  <c r="AC13" i="4"/>
  <c r="F56" i="12" l="1"/>
  <c r="AC60" i="2"/>
  <c r="D56" i="13" s="1"/>
  <c r="C17" i="14"/>
  <c r="C7" i="14"/>
  <c r="C48" i="14"/>
  <c r="C38" i="14"/>
  <c r="C26" i="14"/>
  <c r="C2" i="14"/>
  <c r="C6" i="14"/>
  <c r="C29" i="14"/>
  <c r="AF84" i="2"/>
  <c r="C80" i="12" s="1"/>
  <c r="X72" i="2"/>
  <c r="AG67" i="2"/>
  <c r="AA134" i="15"/>
  <c r="AF28" i="2"/>
  <c r="C24" i="12" s="1"/>
  <c r="AC25" i="2"/>
  <c r="D21" i="13" s="1"/>
  <c r="B32" i="14"/>
  <c r="B22" i="14"/>
  <c r="AF87" i="2"/>
  <c r="C83" i="12" s="1"/>
  <c r="X3" i="7"/>
  <c r="AD3" i="7" s="1"/>
  <c r="Z3" i="7"/>
  <c r="B42" i="14"/>
  <c r="AG21" i="2"/>
  <c r="AC76" i="2"/>
  <c r="D154" i="13" s="1"/>
  <c r="AC78" i="2"/>
  <c r="D156" i="13" s="1"/>
  <c r="D265" i="13"/>
  <c r="AC19" i="2"/>
  <c r="D97" i="13" s="1"/>
  <c r="AF19" i="2"/>
  <c r="C15" i="12" s="1"/>
  <c r="F21" i="12"/>
  <c r="AG14" i="2"/>
  <c r="F74" i="12"/>
  <c r="AC12" i="2"/>
  <c r="G8" i="12" s="1"/>
  <c r="D192" i="13"/>
  <c r="AC65" i="2"/>
  <c r="D225" i="13" s="1"/>
  <c r="F69" i="12"/>
  <c r="G35" i="12"/>
  <c r="D281" i="13"/>
  <c r="AG17" i="2"/>
  <c r="F75" i="12"/>
  <c r="AC35" i="2"/>
  <c r="D195" i="13" s="1"/>
  <c r="D304" i="13"/>
  <c r="F58" i="12"/>
  <c r="F73" i="12"/>
  <c r="X87" i="2"/>
  <c r="AA87" i="2" s="1"/>
  <c r="G28" i="12"/>
  <c r="F80" i="12"/>
  <c r="C39" i="14"/>
  <c r="C52" i="14"/>
  <c r="B51" i="14"/>
  <c r="B12" i="14"/>
  <c r="AC20" i="2"/>
  <c r="D16" i="13" s="1"/>
  <c r="AG85" i="2"/>
  <c r="AC14" i="2"/>
  <c r="G10" i="12" s="1"/>
  <c r="AC73" i="2"/>
  <c r="D315" i="13" s="1"/>
  <c r="AC18" i="2"/>
  <c r="D260" i="13" s="1"/>
  <c r="AC77" i="2"/>
  <c r="D319" i="13" s="1"/>
  <c r="AC10" i="2"/>
  <c r="D6" i="13" s="1"/>
  <c r="AG6" i="2"/>
  <c r="AC6" i="2"/>
  <c r="D84" i="13" s="1"/>
  <c r="X82" i="2"/>
  <c r="AA82" i="2" s="1"/>
  <c r="X80" i="2"/>
  <c r="AF78" i="2"/>
  <c r="C74" i="12" s="1"/>
  <c r="X64" i="2"/>
  <c r="AF62" i="2"/>
  <c r="C58" i="12" s="1"/>
  <c r="X56" i="2"/>
  <c r="AF44" i="2"/>
  <c r="C40" i="12" s="1"/>
  <c r="X38" i="2"/>
  <c r="X30" i="2"/>
  <c r="AA30" i="2" s="1"/>
  <c r="X22" i="2"/>
  <c r="AA22" i="2" s="1"/>
  <c r="AF12" i="2"/>
  <c r="C8" i="12" s="1"/>
  <c r="D245" i="13"/>
  <c r="D163" i="13"/>
  <c r="D227" i="13"/>
  <c r="D145" i="13"/>
  <c r="D12" i="13"/>
  <c r="D258" i="13"/>
  <c r="D176" i="13"/>
  <c r="D183" i="13"/>
  <c r="F19" i="12"/>
  <c r="F81" i="12"/>
  <c r="AC21" i="2"/>
  <c r="D181" i="13" s="1"/>
  <c r="AC17" i="2"/>
  <c r="AC27" i="2"/>
  <c r="D23" i="13" s="1"/>
  <c r="F63" i="12"/>
  <c r="AG27" i="2"/>
  <c r="AG43" i="2"/>
  <c r="AG23" i="2"/>
  <c r="AC43" i="2"/>
  <c r="G39" i="12" s="1"/>
  <c r="AG12" i="2"/>
  <c r="F67" i="12"/>
  <c r="AC71" i="2"/>
  <c r="D231" i="13" s="1"/>
  <c r="AC53" i="2"/>
  <c r="D295" i="13" s="1"/>
  <c r="F15" i="12"/>
  <c r="D36" i="13"/>
  <c r="D58" i="13"/>
  <c r="AG35" i="2"/>
  <c r="AG62" i="2"/>
  <c r="AC59" i="2"/>
  <c r="D55" i="13" s="1"/>
  <c r="D70" i="13"/>
  <c r="D234" i="13"/>
  <c r="D282" i="13"/>
  <c r="G12" i="12"/>
  <c r="D107" i="13"/>
  <c r="F77" i="12"/>
  <c r="AC33" i="2"/>
  <c r="D118" i="13"/>
  <c r="D94" i="13"/>
  <c r="AC84" i="2"/>
  <c r="F16" i="12"/>
  <c r="AC81" i="2"/>
  <c r="AG10" i="2"/>
  <c r="AC38" i="2"/>
  <c r="D198" i="13" s="1"/>
  <c r="AC79" i="2"/>
  <c r="G75" i="12" s="1"/>
  <c r="G36" i="12"/>
  <c r="F29" i="12"/>
  <c r="F47" i="12"/>
  <c r="F49" i="12"/>
  <c r="AC7" i="2"/>
  <c r="G3" i="12" s="1"/>
  <c r="F2" i="12"/>
  <c r="B30" i="14"/>
  <c r="B48" i="14"/>
  <c r="B38" i="14"/>
  <c r="B26" i="14"/>
  <c r="B16" i="14"/>
  <c r="B6" i="14"/>
  <c r="B49" i="14"/>
  <c r="B40" i="14"/>
  <c r="B20" i="14"/>
  <c r="B8" i="14"/>
  <c r="B53" i="14"/>
  <c r="B44" i="14"/>
  <c r="B34" i="14"/>
  <c r="B24" i="14"/>
  <c r="B14" i="14"/>
  <c r="F16" i="14"/>
  <c r="AC51" i="2"/>
  <c r="D211" i="13" s="1"/>
  <c r="X48" i="2"/>
  <c r="AA48" i="2" s="1"/>
  <c r="J25" i="4"/>
  <c r="J36" i="4"/>
  <c r="AC49" i="2"/>
  <c r="G45" i="12" s="1"/>
  <c r="F45" i="12"/>
  <c r="D44" i="13"/>
  <c r="D52" i="4"/>
  <c r="C52" i="4" s="1"/>
  <c r="AH52" i="4" s="1"/>
  <c r="AN52" i="4" s="1"/>
  <c r="J27" i="4"/>
  <c r="F38" i="14"/>
  <c r="D13" i="4"/>
  <c r="C13" i="4" s="1"/>
  <c r="AH13" i="4" s="1"/>
  <c r="AP13" i="4" s="1"/>
  <c r="J16" i="4"/>
  <c r="J19" i="4"/>
  <c r="J26" i="4"/>
  <c r="J28" i="4"/>
  <c r="C43" i="12"/>
  <c r="J10" i="4"/>
  <c r="D10" i="4"/>
  <c r="C10" i="4" s="1"/>
  <c r="AH10" i="4" s="1"/>
  <c r="AI10" i="4" s="1"/>
  <c r="D21" i="4"/>
  <c r="C21" i="4" s="1"/>
  <c r="AH21" i="4" s="1"/>
  <c r="AJ21" i="4" s="1"/>
  <c r="D19" i="4"/>
  <c r="C19" i="4" s="1"/>
  <c r="AH19" i="4" s="1"/>
  <c r="AL19" i="4" s="1"/>
  <c r="D18" i="4"/>
  <c r="C18" i="4" s="1"/>
  <c r="AH18" i="4" s="1"/>
  <c r="AK18" i="4" s="1"/>
  <c r="D27" i="4"/>
  <c r="C27" i="4" s="1"/>
  <c r="AH27" i="4" s="1"/>
  <c r="AL27" i="4" s="1"/>
  <c r="D38" i="4"/>
  <c r="C38" i="4" s="1"/>
  <c r="AH38" i="4" s="1"/>
  <c r="AO38" i="4" s="1"/>
  <c r="D46" i="4"/>
  <c r="C46" i="4" s="1"/>
  <c r="AH46" i="4" s="1"/>
  <c r="AM46" i="4" s="1"/>
  <c r="D45" i="4"/>
  <c r="C45" i="4" s="1"/>
  <c r="AH45" i="4" s="1"/>
  <c r="AP45" i="4" s="1"/>
  <c r="D55" i="4"/>
  <c r="C55" i="4" s="1"/>
  <c r="AH55" i="4" s="1"/>
  <c r="D50" i="14" s="1"/>
  <c r="D40" i="4"/>
  <c r="C40" i="4" s="1"/>
  <c r="AH40" i="4" s="1"/>
  <c r="AO40" i="4" s="1"/>
  <c r="J7" i="4"/>
  <c r="J40" i="4"/>
  <c r="D22" i="4"/>
  <c r="C22" i="4" s="1"/>
  <c r="AH22" i="4" s="1"/>
  <c r="AO22" i="4" s="1"/>
  <c r="F47" i="14"/>
  <c r="F25" i="14"/>
  <c r="F5" i="14"/>
  <c r="D136" i="13"/>
  <c r="D300" i="13"/>
  <c r="G54" i="12"/>
  <c r="D188" i="13"/>
  <c r="G24" i="12"/>
  <c r="D270" i="13"/>
  <c r="D106" i="13"/>
  <c r="A2" i="11"/>
  <c r="F35" i="14"/>
  <c r="F15" i="14"/>
  <c r="F48" i="14"/>
  <c r="F26" i="14"/>
  <c r="F6" i="14"/>
  <c r="D276" i="13"/>
  <c r="D194" i="13"/>
  <c r="D112" i="13"/>
  <c r="D199" i="13"/>
  <c r="D35" i="13"/>
  <c r="AG72" i="2"/>
  <c r="AC72" i="2"/>
  <c r="D232" i="13" s="1"/>
  <c r="F60" i="12"/>
  <c r="AG64" i="2"/>
  <c r="F51" i="12"/>
  <c r="AC55" i="2"/>
  <c r="D51" i="13" s="1"/>
  <c r="F50" i="12"/>
  <c r="AC54" i="2"/>
  <c r="D132" i="13" s="1"/>
  <c r="AG86" i="2"/>
  <c r="F82" i="12"/>
  <c r="AG48" i="2"/>
  <c r="F44" i="12"/>
  <c r="AG45" i="2"/>
  <c r="AC45" i="2"/>
  <c r="D205" i="13" s="1"/>
  <c r="AG13" i="2"/>
  <c r="AC13" i="2"/>
  <c r="G9" i="12" s="1"/>
  <c r="J18" i="4"/>
  <c r="J20" i="4"/>
  <c r="J35" i="4"/>
  <c r="J37" i="4"/>
  <c r="J38" i="4"/>
  <c r="C4" i="14"/>
  <c r="C14" i="14"/>
  <c r="C24" i="14"/>
  <c r="C34" i="14"/>
  <c r="C44" i="14"/>
  <c r="C51" i="14"/>
  <c r="C5" i="14"/>
  <c r="C15" i="14"/>
  <c r="C25" i="14"/>
  <c r="C35" i="14"/>
  <c r="C47" i="14"/>
  <c r="C8" i="14"/>
  <c r="C20" i="14"/>
  <c r="C30" i="14"/>
  <c r="C40" i="14"/>
  <c r="C49" i="14"/>
  <c r="C53" i="14"/>
  <c r="C11" i="14"/>
  <c r="C21" i="14"/>
  <c r="C31" i="14"/>
  <c r="C41" i="14"/>
  <c r="D43" i="4"/>
  <c r="C43" i="4" s="1"/>
  <c r="AH43" i="4" s="1"/>
  <c r="AL43" i="4" s="1"/>
  <c r="J31" i="4"/>
  <c r="C329" i="13"/>
  <c r="B329" i="13"/>
  <c r="C208" i="13"/>
  <c r="B208" i="13"/>
  <c r="F51" i="14"/>
  <c r="F31" i="14"/>
  <c r="F11" i="14"/>
  <c r="F42" i="14"/>
  <c r="F22" i="14"/>
  <c r="D217" i="13"/>
  <c r="C33" i="14"/>
  <c r="C13" i="14"/>
  <c r="C50" i="14"/>
  <c r="C32" i="14"/>
  <c r="C12" i="14"/>
  <c r="D103" i="13"/>
  <c r="AC86" i="2"/>
  <c r="D82" i="13" s="1"/>
  <c r="AG55" i="2"/>
  <c r="D242" i="13"/>
  <c r="G78" i="12"/>
  <c r="D220" i="13"/>
  <c r="F3" i="12"/>
  <c r="AG75" i="2"/>
  <c r="AC75" i="2"/>
  <c r="D317" i="13" s="1"/>
  <c r="F71" i="12"/>
  <c r="AG39" i="2"/>
  <c r="F35" i="12"/>
  <c r="AG34" i="2"/>
  <c r="F30" i="12"/>
  <c r="F25" i="12"/>
  <c r="AG29" i="2"/>
  <c r="I42" i="12"/>
  <c r="C42" i="12"/>
  <c r="C82" i="13"/>
  <c r="B82" i="13"/>
  <c r="C78" i="13"/>
  <c r="B78" i="13"/>
  <c r="C74" i="13"/>
  <c r="B74" i="13"/>
  <c r="C70" i="13"/>
  <c r="B70" i="13"/>
  <c r="C66" i="13"/>
  <c r="B66" i="13"/>
  <c r="C62" i="13"/>
  <c r="B62" i="13"/>
  <c r="C58" i="13"/>
  <c r="B58" i="13"/>
  <c r="C54" i="13"/>
  <c r="B54" i="13"/>
  <c r="C50" i="13"/>
  <c r="B50" i="13"/>
  <c r="C161" i="13"/>
  <c r="B161" i="13"/>
  <c r="C157" i="13"/>
  <c r="B157" i="13"/>
  <c r="C153" i="13"/>
  <c r="B153" i="13"/>
  <c r="C149" i="13"/>
  <c r="B149" i="13"/>
  <c r="C145" i="13"/>
  <c r="B145" i="13"/>
  <c r="C141" i="13"/>
  <c r="B141" i="13"/>
  <c r="C137" i="13"/>
  <c r="B137" i="13"/>
  <c r="C133" i="13"/>
  <c r="B133" i="13"/>
  <c r="C246" i="13"/>
  <c r="B246" i="13"/>
  <c r="C242" i="13"/>
  <c r="B242" i="13"/>
  <c r="C238" i="13"/>
  <c r="B238" i="13"/>
  <c r="C234" i="13"/>
  <c r="B234" i="13"/>
  <c r="C230" i="13"/>
  <c r="B230" i="13"/>
  <c r="C226" i="13"/>
  <c r="B226" i="13"/>
  <c r="C222" i="13"/>
  <c r="B222" i="13"/>
  <c r="C218" i="13"/>
  <c r="B218" i="13"/>
  <c r="C214" i="13"/>
  <c r="B214" i="13"/>
  <c r="C210" i="13"/>
  <c r="B210" i="13"/>
  <c r="C328" i="13"/>
  <c r="B328" i="13"/>
  <c r="C324" i="13"/>
  <c r="B324" i="13"/>
  <c r="C320" i="13"/>
  <c r="B320" i="13"/>
  <c r="D58" i="4"/>
  <c r="C58" i="4" s="1"/>
  <c r="AH58" i="4" s="1"/>
  <c r="AI58" i="4" s="1"/>
  <c r="F4" i="14"/>
  <c r="F14" i="14"/>
  <c r="F24" i="14"/>
  <c r="F34" i="14"/>
  <c r="F44" i="14"/>
  <c r="F3" i="14"/>
  <c r="F13" i="14"/>
  <c r="F23" i="14"/>
  <c r="F33" i="14"/>
  <c r="F43" i="14"/>
  <c r="F53" i="14"/>
  <c r="F8" i="14"/>
  <c r="F20" i="14"/>
  <c r="F30" i="14"/>
  <c r="F40" i="14"/>
  <c r="F50" i="14"/>
  <c r="F7" i="14"/>
  <c r="F17" i="14"/>
  <c r="F29" i="14"/>
  <c r="F39" i="14"/>
  <c r="F49" i="14"/>
  <c r="D243" i="13"/>
  <c r="D79" i="13"/>
  <c r="D158" i="13"/>
  <c r="D240" i="13"/>
  <c r="D322" i="13"/>
  <c r="W86" i="2"/>
  <c r="D216" i="13"/>
  <c r="D52" i="13"/>
  <c r="F66" i="12"/>
  <c r="AG70" i="2"/>
  <c r="AG66" i="2"/>
  <c r="AC66" i="2"/>
  <c r="AG63" i="2"/>
  <c r="F59" i="12"/>
  <c r="AG58" i="2"/>
  <c r="F54" i="12"/>
  <c r="F24" i="12"/>
  <c r="AG28" i="2"/>
  <c r="AG50" i="2"/>
  <c r="F46" i="12"/>
  <c r="AG83" i="2"/>
  <c r="F79" i="12"/>
  <c r="AG52" i="2"/>
  <c r="AC52" i="2"/>
  <c r="D48" i="13" s="1"/>
  <c r="AG26" i="2"/>
  <c r="AC26" i="2"/>
  <c r="D104" i="13" s="1"/>
  <c r="C165" i="13"/>
  <c r="B165" i="13"/>
  <c r="F41" i="14"/>
  <c r="F21" i="14"/>
  <c r="F52" i="14"/>
  <c r="F32" i="14"/>
  <c r="F12" i="14"/>
  <c r="D30" i="13"/>
  <c r="C43" i="14"/>
  <c r="C23" i="14"/>
  <c r="C3" i="14"/>
  <c r="C42" i="14"/>
  <c r="C22" i="14"/>
  <c r="D38" i="13"/>
  <c r="G38" i="12"/>
  <c r="D202" i="13"/>
  <c r="AC50" i="2"/>
  <c r="D46" i="13" s="1"/>
  <c r="F41" i="12"/>
  <c r="F55" i="12"/>
  <c r="AC70" i="2"/>
  <c r="AG38" i="2"/>
  <c r="AC64" i="2"/>
  <c r="D60" i="13" s="1"/>
  <c r="D117" i="13"/>
  <c r="AG80" i="2"/>
  <c r="F76" i="12"/>
  <c r="AG24" i="2"/>
  <c r="AC24" i="2"/>
  <c r="D102" i="13" s="1"/>
  <c r="C80" i="13"/>
  <c r="B80" i="13"/>
  <c r="C76" i="13"/>
  <c r="B76" i="13"/>
  <c r="C72" i="13"/>
  <c r="B72" i="13"/>
  <c r="C68" i="13"/>
  <c r="B68" i="13"/>
  <c r="C64" i="13"/>
  <c r="B64" i="13"/>
  <c r="C60" i="13"/>
  <c r="B60" i="13"/>
  <c r="C56" i="13"/>
  <c r="B56" i="13"/>
  <c r="C52" i="13"/>
  <c r="B52" i="13"/>
  <c r="C163" i="13"/>
  <c r="B163" i="13"/>
  <c r="C159" i="13"/>
  <c r="B159" i="13"/>
  <c r="C155" i="13"/>
  <c r="B155" i="13"/>
  <c r="C151" i="13"/>
  <c r="B151" i="13"/>
  <c r="C147" i="13"/>
  <c r="B147" i="13"/>
  <c r="C143" i="13"/>
  <c r="B143" i="13"/>
  <c r="C139" i="13"/>
  <c r="B139" i="13"/>
  <c r="C135" i="13"/>
  <c r="B135" i="13"/>
  <c r="C131" i="13"/>
  <c r="B131" i="13"/>
  <c r="C244" i="13"/>
  <c r="B244" i="13"/>
  <c r="C240" i="13"/>
  <c r="B240" i="13"/>
  <c r="C236" i="13"/>
  <c r="B236" i="13"/>
  <c r="C232" i="13"/>
  <c r="B232" i="13"/>
  <c r="C228" i="13"/>
  <c r="B228" i="13"/>
  <c r="C224" i="13"/>
  <c r="B224" i="13"/>
  <c r="C220" i="13"/>
  <c r="B220" i="13"/>
  <c r="C216" i="13"/>
  <c r="B216" i="13"/>
  <c r="C212" i="13"/>
  <c r="B212" i="13"/>
  <c r="C326" i="13"/>
  <c r="B326" i="13"/>
  <c r="C322" i="13"/>
  <c r="B322" i="13"/>
  <c r="C318" i="13"/>
  <c r="B318" i="13"/>
  <c r="C314" i="13"/>
  <c r="B314" i="13"/>
  <c r="C310" i="13"/>
  <c r="B310" i="13"/>
  <c r="C306" i="13"/>
  <c r="B306" i="13"/>
  <c r="C302" i="13"/>
  <c r="B302" i="13"/>
  <c r="C298" i="13"/>
  <c r="B298" i="13"/>
  <c r="C294" i="13"/>
  <c r="B294" i="13"/>
  <c r="J13" i="4"/>
  <c r="C83" i="13"/>
  <c r="B83" i="13"/>
  <c r="C247" i="13"/>
  <c r="B247" i="13"/>
  <c r="C290" i="13"/>
  <c r="B290" i="13"/>
  <c r="J8" i="4"/>
  <c r="AN3" i="7"/>
  <c r="C79" i="13"/>
  <c r="B79" i="13"/>
  <c r="C75" i="13"/>
  <c r="B75" i="13"/>
  <c r="C71" i="13"/>
  <c r="B71" i="13"/>
  <c r="C67" i="13"/>
  <c r="B67" i="13"/>
  <c r="C63" i="13"/>
  <c r="B63" i="13"/>
  <c r="C59" i="13"/>
  <c r="B59" i="13"/>
  <c r="C55" i="13"/>
  <c r="B55" i="13"/>
  <c r="C51" i="13"/>
  <c r="B51" i="13"/>
  <c r="C162" i="13"/>
  <c r="B162" i="13"/>
  <c r="C158" i="13"/>
  <c r="B158" i="13"/>
  <c r="C154" i="13"/>
  <c r="B154" i="13"/>
  <c r="C150" i="13"/>
  <c r="B150" i="13"/>
  <c r="C146" i="13"/>
  <c r="B146" i="13"/>
  <c r="C142" i="13"/>
  <c r="B142" i="13"/>
  <c r="C138" i="13"/>
  <c r="B138" i="13"/>
  <c r="C134" i="13"/>
  <c r="B134" i="13"/>
  <c r="C130" i="13"/>
  <c r="B130" i="13"/>
  <c r="C243" i="13"/>
  <c r="B243" i="13"/>
  <c r="C239" i="13"/>
  <c r="B239" i="13"/>
  <c r="C235" i="13"/>
  <c r="B235" i="13"/>
  <c r="C231" i="13"/>
  <c r="B231" i="13"/>
  <c r="C227" i="13"/>
  <c r="B227" i="13"/>
  <c r="C223" i="13"/>
  <c r="B223" i="13"/>
  <c r="C219" i="13"/>
  <c r="B219" i="13"/>
  <c r="C215" i="13"/>
  <c r="B215" i="13"/>
  <c r="C211" i="13"/>
  <c r="B211" i="13"/>
  <c r="C325" i="13"/>
  <c r="B325" i="13"/>
  <c r="C321" i="13"/>
  <c r="B321" i="13"/>
  <c r="C317" i="13"/>
  <c r="B317" i="13"/>
  <c r="C313" i="13"/>
  <c r="B313" i="13"/>
  <c r="C309" i="13"/>
  <c r="B309" i="13"/>
  <c r="C305" i="13"/>
  <c r="B305" i="13"/>
  <c r="C301" i="13"/>
  <c r="B301" i="13"/>
  <c r="C297" i="13"/>
  <c r="B297" i="13"/>
  <c r="C293" i="13"/>
  <c r="B293" i="13"/>
  <c r="X83" i="2"/>
  <c r="C316" i="13"/>
  <c r="B316" i="13"/>
  <c r="C312" i="13"/>
  <c r="B312" i="13"/>
  <c r="C308" i="13"/>
  <c r="B308" i="13"/>
  <c r="C304" i="13"/>
  <c r="B304" i="13"/>
  <c r="C300" i="13"/>
  <c r="B300" i="13"/>
  <c r="C296" i="13"/>
  <c r="B296" i="13"/>
  <c r="C292" i="13"/>
  <c r="B292" i="13"/>
  <c r="X84" i="2"/>
  <c r="AA84" i="2" s="1"/>
  <c r="D16" i="4"/>
  <c r="C16" i="4" s="1"/>
  <c r="AH16" i="4" s="1"/>
  <c r="AP16" i="4" s="1"/>
  <c r="C126" i="13"/>
  <c r="B126" i="13"/>
  <c r="C81" i="13"/>
  <c r="B81" i="13"/>
  <c r="C77" i="13"/>
  <c r="B77" i="13"/>
  <c r="C73" i="13"/>
  <c r="B73" i="13"/>
  <c r="C69" i="13"/>
  <c r="B69" i="13"/>
  <c r="C65" i="13"/>
  <c r="B65" i="13"/>
  <c r="C61" i="13"/>
  <c r="B61" i="13"/>
  <c r="C57" i="13"/>
  <c r="B57" i="13"/>
  <c r="C53" i="13"/>
  <c r="B53" i="13"/>
  <c r="C49" i="13"/>
  <c r="B49" i="13"/>
  <c r="C164" i="13"/>
  <c r="B164" i="13"/>
  <c r="C160" i="13"/>
  <c r="B160" i="13"/>
  <c r="C156" i="13"/>
  <c r="B156" i="13"/>
  <c r="C152" i="13"/>
  <c r="B152" i="13"/>
  <c r="C148" i="13"/>
  <c r="B148" i="13"/>
  <c r="C144" i="13"/>
  <c r="B144" i="13"/>
  <c r="C140" i="13"/>
  <c r="B140" i="13"/>
  <c r="C136" i="13"/>
  <c r="B136" i="13"/>
  <c r="C132" i="13"/>
  <c r="B132" i="13"/>
  <c r="C128" i="13"/>
  <c r="B128" i="13"/>
  <c r="C245" i="13"/>
  <c r="B245" i="13"/>
  <c r="C241" i="13"/>
  <c r="B241" i="13"/>
  <c r="C237" i="13"/>
  <c r="B237" i="13"/>
  <c r="C233" i="13"/>
  <c r="B233" i="13"/>
  <c r="C229" i="13"/>
  <c r="B229" i="13"/>
  <c r="C225" i="13"/>
  <c r="B225" i="13"/>
  <c r="C221" i="13"/>
  <c r="B221" i="13"/>
  <c r="C217" i="13"/>
  <c r="B217" i="13"/>
  <c r="C213" i="13"/>
  <c r="B213" i="13"/>
  <c r="C209" i="13"/>
  <c r="B209" i="13"/>
  <c r="C327" i="13"/>
  <c r="B327" i="13"/>
  <c r="C323" i="13"/>
  <c r="B323" i="13"/>
  <c r="C319" i="13"/>
  <c r="B319" i="13"/>
  <c r="C315" i="13"/>
  <c r="B315" i="13"/>
  <c r="C311" i="13"/>
  <c r="B311" i="13"/>
  <c r="C307" i="13"/>
  <c r="B307" i="13"/>
  <c r="C303" i="13"/>
  <c r="B303" i="13"/>
  <c r="C299" i="13"/>
  <c r="B299" i="13"/>
  <c r="C295" i="13"/>
  <c r="B295" i="13"/>
  <c r="C291" i="13"/>
  <c r="B291" i="13"/>
  <c r="AF82" i="2"/>
  <c r="C78" i="12" s="1"/>
  <c r="C287" i="13"/>
  <c r="B287" i="13"/>
  <c r="C286" i="13"/>
  <c r="B286" i="13"/>
  <c r="C285" i="13"/>
  <c r="B285" i="13"/>
  <c r="C284" i="13"/>
  <c r="B284" i="13"/>
  <c r="C283" i="13"/>
  <c r="B283" i="13"/>
  <c r="C282" i="13"/>
  <c r="B282" i="13"/>
  <c r="C281" i="13"/>
  <c r="B281" i="13"/>
  <c r="C280" i="13"/>
  <c r="B280" i="13"/>
  <c r="C279" i="13"/>
  <c r="B279" i="13"/>
  <c r="C278" i="13"/>
  <c r="B278" i="13"/>
  <c r="C277" i="13"/>
  <c r="B277" i="13"/>
  <c r="C276" i="13"/>
  <c r="B276" i="13"/>
  <c r="C275" i="13"/>
  <c r="B275" i="13"/>
  <c r="C274" i="13"/>
  <c r="B274" i="13"/>
  <c r="C273" i="13"/>
  <c r="B273" i="13"/>
  <c r="C272" i="13"/>
  <c r="B272" i="13"/>
  <c r="C271" i="13"/>
  <c r="B271" i="13"/>
  <c r="C270" i="13"/>
  <c r="B270" i="13"/>
  <c r="C269" i="13"/>
  <c r="B269" i="13"/>
  <c r="C268" i="13"/>
  <c r="B268" i="13"/>
  <c r="C267" i="13"/>
  <c r="B267" i="13"/>
  <c r="C266" i="13"/>
  <c r="B266" i="13"/>
  <c r="C265" i="13"/>
  <c r="B265" i="13"/>
  <c r="C264" i="13"/>
  <c r="B264" i="13"/>
  <c r="C263" i="13"/>
  <c r="B263" i="13"/>
  <c r="C262" i="13"/>
  <c r="B262" i="13"/>
  <c r="C261" i="13"/>
  <c r="B261" i="13"/>
  <c r="C260" i="13"/>
  <c r="B260" i="13"/>
  <c r="C259" i="13"/>
  <c r="B259" i="13"/>
  <c r="C258" i="13"/>
  <c r="B258" i="13"/>
  <c r="C257" i="13"/>
  <c r="B257" i="13"/>
  <c r="C256" i="13"/>
  <c r="B256" i="13"/>
  <c r="C255" i="13"/>
  <c r="B255" i="13"/>
  <c r="C254" i="13"/>
  <c r="B254" i="13"/>
  <c r="C253" i="13"/>
  <c r="B253" i="13"/>
  <c r="C252" i="13"/>
  <c r="B252" i="13"/>
  <c r="C251" i="13"/>
  <c r="B251" i="13"/>
  <c r="C250" i="13"/>
  <c r="B250" i="13"/>
  <c r="C205" i="13"/>
  <c r="B205" i="13"/>
  <c r="C204" i="13"/>
  <c r="B204" i="13"/>
  <c r="C203" i="13"/>
  <c r="B203" i="13"/>
  <c r="C202" i="13"/>
  <c r="B202" i="13"/>
  <c r="C201" i="13"/>
  <c r="B201" i="13"/>
  <c r="C200" i="13"/>
  <c r="B200" i="13"/>
  <c r="C199" i="13"/>
  <c r="B199" i="13"/>
  <c r="C198" i="13"/>
  <c r="B198" i="13"/>
  <c r="C197" i="13"/>
  <c r="B197" i="13"/>
  <c r="C196" i="13"/>
  <c r="B196" i="13"/>
  <c r="C195" i="13"/>
  <c r="B195" i="13"/>
  <c r="C194" i="13"/>
  <c r="B194" i="13"/>
  <c r="C193" i="13"/>
  <c r="B193" i="13"/>
  <c r="C192" i="13"/>
  <c r="B192" i="13"/>
  <c r="C191" i="13"/>
  <c r="B191" i="13"/>
  <c r="C190" i="13"/>
  <c r="B190" i="13"/>
  <c r="C189" i="13"/>
  <c r="B189" i="13"/>
  <c r="C188" i="13"/>
  <c r="B188" i="13"/>
  <c r="C187" i="13"/>
  <c r="B187" i="13"/>
  <c r="C186" i="13"/>
  <c r="B186" i="13"/>
  <c r="C185" i="13"/>
  <c r="B185" i="13"/>
  <c r="C184" i="13"/>
  <c r="B184" i="13"/>
  <c r="C183" i="13"/>
  <c r="B183" i="13"/>
  <c r="C182" i="13"/>
  <c r="B182" i="13"/>
  <c r="C181" i="13"/>
  <c r="B181" i="13"/>
  <c r="C180" i="13"/>
  <c r="B180" i="13"/>
  <c r="C179" i="13"/>
  <c r="B179" i="13"/>
  <c r="C178" i="13"/>
  <c r="B178" i="13"/>
  <c r="C177" i="13"/>
  <c r="B177" i="13"/>
  <c r="C176" i="13"/>
  <c r="B176" i="13"/>
  <c r="C175" i="13"/>
  <c r="B175" i="13"/>
  <c r="C174" i="13"/>
  <c r="B174" i="13"/>
  <c r="C173" i="13"/>
  <c r="B173" i="13"/>
  <c r="C172" i="13"/>
  <c r="B172" i="13"/>
  <c r="C171" i="13"/>
  <c r="B171" i="13"/>
  <c r="C170" i="13"/>
  <c r="B170" i="13"/>
  <c r="C169" i="13"/>
  <c r="B169" i="13"/>
  <c r="C168" i="13"/>
  <c r="B168" i="13"/>
  <c r="C41" i="13"/>
  <c r="B41" i="13"/>
  <c r="C40" i="13"/>
  <c r="B40" i="13"/>
  <c r="C39" i="13"/>
  <c r="B39" i="13"/>
  <c r="C38" i="13"/>
  <c r="B38" i="13"/>
  <c r="C37" i="13"/>
  <c r="B37" i="13"/>
  <c r="C36" i="13"/>
  <c r="B36" i="13"/>
  <c r="C35" i="13"/>
  <c r="B35" i="13"/>
  <c r="C34" i="13"/>
  <c r="B34" i="13"/>
  <c r="C33" i="13"/>
  <c r="B33" i="13"/>
  <c r="C32" i="13"/>
  <c r="B32" i="13"/>
  <c r="C31" i="13"/>
  <c r="B31" i="13"/>
  <c r="C30" i="13"/>
  <c r="B30" i="13"/>
  <c r="C29" i="13"/>
  <c r="B29" i="13"/>
  <c r="C28" i="13"/>
  <c r="B28" i="13"/>
  <c r="C27" i="13"/>
  <c r="B27" i="13"/>
  <c r="C26" i="13"/>
  <c r="B26" i="13"/>
  <c r="C25" i="13"/>
  <c r="B25" i="13"/>
  <c r="C24" i="13"/>
  <c r="B24" i="13"/>
  <c r="C23" i="13"/>
  <c r="B23" i="13"/>
  <c r="C22" i="13"/>
  <c r="B22" i="13"/>
  <c r="C21" i="13"/>
  <c r="B21" i="13"/>
  <c r="C20" i="13"/>
  <c r="B20" i="13"/>
  <c r="C19" i="13"/>
  <c r="B19" i="13"/>
  <c r="C18" i="13"/>
  <c r="B18" i="13"/>
  <c r="C17" i="13"/>
  <c r="B17" i="13"/>
  <c r="C16" i="13"/>
  <c r="B16" i="13"/>
  <c r="C15" i="13"/>
  <c r="B15" i="13"/>
  <c r="C14" i="13"/>
  <c r="B14" i="13"/>
  <c r="C13" i="13"/>
  <c r="B13" i="13"/>
  <c r="C12" i="13"/>
  <c r="B12" i="13"/>
  <c r="C11" i="13"/>
  <c r="B11" i="13"/>
  <c r="C10" i="13"/>
  <c r="B10" i="13"/>
  <c r="C9" i="13"/>
  <c r="B9" i="13"/>
  <c r="C8" i="13"/>
  <c r="B8" i="13"/>
  <c r="C7" i="13"/>
  <c r="B7" i="13"/>
  <c r="C6" i="13"/>
  <c r="B6" i="13"/>
  <c r="C5" i="13"/>
  <c r="B5" i="13"/>
  <c r="C4" i="13"/>
  <c r="B4" i="13"/>
  <c r="C3" i="13"/>
  <c r="B3" i="13"/>
  <c r="C2" i="13"/>
  <c r="B2" i="13"/>
  <c r="C84" i="13"/>
  <c r="B84" i="13"/>
  <c r="C248" i="13"/>
  <c r="B248" i="13"/>
  <c r="C166" i="13"/>
  <c r="B166" i="13"/>
  <c r="AV7" i="2"/>
  <c r="B85" i="13"/>
  <c r="C167" i="13"/>
  <c r="B167" i="13"/>
  <c r="C249" i="13"/>
  <c r="B249" i="13"/>
  <c r="AV87" i="2"/>
  <c r="AV86" i="2"/>
  <c r="AV85" i="2"/>
  <c r="AV84" i="2"/>
  <c r="AV83" i="2"/>
  <c r="AV82" i="2"/>
  <c r="AV81" i="2"/>
  <c r="AV80" i="2"/>
  <c r="AV79" i="2"/>
  <c r="AV78" i="2"/>
  <c r="AV77" i="2"/>
  <c r="AV76" i="2"/>
  <c r="AV75" i="2"/>
  <c r="AV74" i="2"/>
  <c r="AV73" i="2"/>
  <c r="AV72" i="2"/>
  <c r="AV71" i="2"/>
  <c r="AV70" i="2"/>
  <c r="AV69" i="2"/>
  <c r="AV68" i="2"/>
  <c r="AV67" i="2"/>
  <c r="AV66" i="2"/>
  <c r="AV65" i="2"/>
  <c r="AV64" i="2"/>
  <c r="AV63" i="2"/>
  <c r="AV62" i="2"/>
  <c r="AV61" i="2"/>
  <c r="AV60" i="2"/>
  <c r="AV59" i="2"/>
  <c r="AV58" i="2"/>
  <c r="AV57" i="2"/>
  <c r="AV56" i="2"/>
  <c r="AV55" i="2"/>
  <c r="AV54" i="2"/>
  <c r="AV53" i="2"/>
  <c r="AV52" i="2"/>
  <c r="AV51" i="2"/>
  <c r="AV50" i="2"/>
  <c r="AV49" i="2"/>
  <c r="AV48" i="2"/>
  <c r="AU87" i="2"/>
  <c r="AU86" i="2"/>
  <c r="AU85" i="2"/>
  <c r="AU84" i="2"/>
  <c r="AU83" i="2"/>
  <c r="AU82" i="2"/>
  <c r="AU81" i="2"/>
  <c r="AU80" i="2"/>
  <c r="AU79" i="2"/>
  <c r="AU78" i="2"/>
  <c r="AU77" i="2"/>
  <c r="AU76" i="2"/>
  <c r="AU75" i="2"/>
  <c r="AU74" i="2"/>
  <c r="AU73" i="2"/>
  <c r="AU72" i="2"/>
  <c r="AU71" i="2"/>
  <c r="AU70" i="2"/>
  <c r="AU69" i="2"/>
  <c r="AU68" i="2"/>
  <c r="AU67" i="2"/>
  <c r="AU66" i="2"/>
  <c r="AU65" i="2"/>
  <c r="AU64" i="2"/>
  <c r="AU63" i="2"/>
  <c r="AU62" i="2"/>
  <c r="AU61" i="2"/>
  <c r="AU60" i="2"/>
  <c r="AU59" i="2"/>
  <c r="AU58" i="2"/>
  <c r="AU57" i="2"/>
  <c r="AU56" i="2"/>
  <c r="AU55" i="2"/>
  <c r="AU54" i="2"/>
  <c r="AU53" i="2"/>
  <c r="AU52" i="2"/>
  <c r="AU51" i="2"/>
  <c r="AU49" i="2"/>
  <c r="AV45" i="2"/>
  <c r="AV44" i="2"/>
  <c r="AV43" i="2"/>
  <c r="AV42" i="2"/>
  <c r="AV41" i="2"/>
  <c r="AV40" i="2"/>
  <c r="AV39" i="2"/>
  <c r="AV38" i="2"/>
  <c r="AV37" i="2"/>
  <c r="AV36" i="2"/>
  <c r="AV35" i="2"/>
  <c r="AV34" i="2"/>
  <c r="AV33" i="2"/>
  <c r="AV32" i="2"/>
  <c r="AV31" i="2"/>
  <c r="AV30" i="2"/>
  <c r="AV29" i="2"/>
  <c r="AV28" i="2"/>
  <c r="AV27" i="2"/>
  <c r="AV26" i="2"/>
  <c r="AV25" i="2"/>
  <c r="AV24" i="2"/>
  <c r="AV23" i="2"/>
  <c r="AV22" i="2"/>
  <c r="AV21" i="2"/>
  <c r="AV20" i="2"/>
  <c r="AV19" i="2"/>
  <c r="AV18" i="2"/>
  <c r="AV17" i="2"/>
  <c r="AV16" i="2"/>
  <c r="AV15" i="2"/>
  <c r="AV14" i="2"/>
  <c r="AV13" i="2"/>
  <c r="AV12" i="2"/>
  <c r="AV11" i="2"/>
  <c r="AU45" i="2"/>
  <c r="AU44" i="2"/>
  <c r="AU43" i="2"/>
  <c r="AU42" i="2"/>
  <c r="AU41" i="2"/>
  <c r="AU40" i="2"/>
  <c r="AU39" i="2"/>
  <c r="AU38" i="2"/>
  <c r="AU37" i="2"/>
  <c r="AU36" i="2"/>
  <c r="AU35" i="2"/>
  <c r="AU34" i="2"/>
  <c r="AU33" i="2"/>
  <c r="AU32" i="2"/>
  <c r="AU31" i="2"/>
  <c r="AU30" i="2"/>
  <c r="AU29" i="2"/>
  <c r="AU28" i="2"/>
  <c r="AU27" i="2"/>
  <c r="AU26" i="2"/>
  <c r="AU25" i="2"/>
  <c r="AU24" i="2"/>
  <c r="AU23" i="2"/>
  <c r="AU22" i="2"/>
  <c r="AU21" i="2"/>
  <c r="AU20" i="2"/>
  <c r="AU19" i="2"/>
  <c r="AU18" i="2"/>
  <c r="AU17" i="2"/>
  <c r="AU16" i="2"/>
  <c r="AU15" i="2"/>
  <c r="AU14" i="2"/>
  <c r="AU13" i="2"/>
  <c r="AU11" i="2"/>
  <c r="AV6" i="2"/>
  <c r="AV10" i="2"/>
  <c r="AV9" i="2"/>
  <c r="AV8" i="2"/>
  <c r="AU9" i="2"/>
  <c r="D31" i="4"/>
  <c r="C31" i="4" s="1"/>
  <c r="AH31" i="4" s="1"/>
  <c r="AK31" i="4" s="1"/>
  <c r="D34" i="4"/>
  <c r="C34" i="4" s="1"/>
  <c r="AH34" i="4" s="1"/>
  <c r="AM34" i="4" s="1"/>
  <c r="D25" i="4"/>
  <c r="C25" i="4" s="1"/>
  <c r="AH25" i="4" s="1"/>
  <c r="AO25" i="4" s="1"/>
  <c r="J34" i="4"/>
  <c r="J22" i="4"/>
  <c r="D49" i="4"/>
  <c r="C49" i="4" s="1"/>
  <c r="AH49" i="4" s="1"/>
  <c r="AK49" i="4" s="1"/>
  <c r="D7" i="4"/>
  <c r="B7" i="4" s="1"/>
  <c r="G79" i="12"/>
  <c r="D325" i="13"/>
  <c r="D284" i="13"/>
  <c r="D76" i="13"/>
  <c r="Z86" i="2"/>
  <c r="E27" i="1"/>
  <c r="AF3" i="7" s="1"/>
  <c r="D223" i="13"/>
  <c r="D24" i="13"/>
  <c r="G56" i="12"/>
  <c r="D138" i="13"/>
  <c r="F61" i="12"/>
  <c r="F14" i="12"/>
  <c r="AE3" i="7"/>
  <c r="J12" i="4"/>
  <c r="J11" i="4"/>
  <c r="J9" i="4"/>
  <c r="J17" i="4"/>
  <c r="J21" i="4"/>
  <c r="J29" i="4"/>
  <c r="J30" i="4"/>
  <c r="J39" i="4"/>
  <c r="E43" i="12"/>
  <c r="X85" i="2"/>
  <c r="AA85" i="2" s="1"/>
  <c r="AF85" i="2"/>
  <c r="C81" i="12" s="1"/>
  <c r="X11" i="2"/>
  <c r="AA11" i="2" s="1"/>
  <c r="D28" i="13"/>
  <c r="D110" i="13"/>
  <c r="D271" i="13"/>
  <c r="G25" i="12"/>
  <c r="D25" i="13"/>
  <c r="D299" i="13"/>
  <c r="G53" i="12"/>
  <c r="D53" i="13"/>
  <c r="D309" i="13"/>
  <c r="G63" i="12"/>
  <c r="D63" i="13"/>
  <c r="D78" i="13"/>
  <c r="D160" i="13"/>
  <c r="E31" i="1"/>
  <c r="AO3" i="7" s="1"/>
  <c r="AG3" i="7"/>
  <c r="D298" i="13"/>
  <c r="D134" i="13"/>
  <c r="G52" i="12"/>
  <c r="D305" i="13"/>
  <c r="D141" i="13"/>
  <c r="G59" i="12"/>
  <c r="D316" i="13"/>
  <c r="D152" i="13"/>
  <c r="G70" i="12"/>
  <c r="D126" i="13"/>
  <c r="D290" i="13"/>
  <c r="G44" i="12"/>
  <c r="D182" i="13"/>
  <c r="D18" i="13"/>
  <c r="D264" i="13"/>
  <c r="G18" i="12"/>
  <c r="D254" i="13"/>
  <c r="D218" i="13"/>
  <c r="D54" i="13"/>
  <c r="D81" i="13"/>
  <c r="D327" i="13"/>
  <c r="G81" i="12"/>
  <c r="D88" i="13"/>
  <c r="AG74" i="2"/>
  <c r="F70" i="12"/>
  <c r="AG69" i="2"/>
  <c r="AC69" i="2"/>
  <c r="D140" i="13"/>
  <c r="D222" i="13"/>
  <c r="AG61" i="2"/>
  <c r="AC61" i="2"/>
  <c r="F33" i="12"/>
  <c r="AC37" i="2"/>
  <c r="AG30" i="2"/>
  <c r="AC30" i="2"/>
  <c r="D19" i="13"/>
  <c r="D101" i="13"/>
  <c r="AG22" i="2"/>
  <c r="F18" i="12"/>
  <c r="AG41" i="2"/>
  <c r="AC41" i="2"/>
  <c r="AG44" i="2"/>
  <c r="AC44" i="2"/>
  <c r="AG15" i="2"/>
  <c r="AC15" i="2"/>
  <c r="AG8" i="2"/>
  <c r="AC8" i="2"/>
  <c r="D12" i="4"/>
  <c r="C12" i="4" s="1"/>
  <c r="AH12" i="4" s="1"/>
  <c r="D11" i="4"/>
  <c r="C11" i="4" s="1"/>
  <c r="AH11" i="4" s="1"/>
  <c r="D9" i="4"/>
  <c r="C9" i="4" s="1"/>
  <c r="AH9" i="4" s="1"/>
  <c r="D8" i="4"/>
  <c r="C8" i="4" s="1"/>
  <c r="AH8" i="4" s="1"/>
  <c r="D20" i="4"/>
  <c r="C20" i="4" s="1"/>
  <c r="AH20" i="4" s="1"/>
  <c r="D17" i="4"/>
  <c r="C17" i="4" s="1"/>
  <c r="AH17" i="4" s="1"/>
  <c r="D30" i="4"/>
  <c r="C30" i="4" s="1"/>
  <c r="AH30" i="4" s="1"/>
  <c r="D29" i="4"/>
  <c r="C29" i="4" s="1"/>
  <c r="AH29" i="4" s="1"/>
  <c r="D28" i="4"/>
  <c r="C28" i="4" s="1"/>
  <c r="AH28" i="4" s="1"/>
  <c r="D26" i="4"/>
  <c r="C26" i="4" s="1"/>
  <c r="AH26" i="4" s="1"/>
  <c r="D39" i="4"/>
  <c r="C39" i="4" s="1"/>
  <c r="AH39" i="4" s="1"/>
  <c r="D37" i="4"/>
  <c r="C37" i="4" s="1"/>
  <c r="AH37" i="4" s="1"/>
  <c r="D36" i="4"/>
  <c r="C36" i="4" s="1"/>
  <c r="AH36" i="4" s="1"/>
  <c r="D35" i="4"/>
  <c r="C35" i="4" s="1"/>
  <c r="AH35" i="4" s="1"/>
  <c r="D48" i="4"/>
  <c r="C48" i="4" s="1"/>
  <c r="AH48" i="4" s="1"/>
  <c r="D47" i="4"/>
  <c r="C47" i="4" s="1"/>
  <c r="AH47" i="4" s="1"/>
  <c r="D44" i="4"/>
  <c r="C44" i="4" s="1"/>
  <c r="AH44" i="4" s="1"/>
  <c r="D57" i="4"/>
  <c r="C57" i="4" s="1"/>
  <c r="AH57" i="4" s="1"/>
  <c r="D56" i="4"/>
  <c r="C56" i="4" s="1"/>
  <c r="AH56" i="4" s="1"/>
  <c r="D54" i="4"/>
  <c r="C54" i="4" s="1"/>
  <c r="AH54" i="4" s="1"/>
  <c r="D53" i="4"/>
  <c r="C53" i="4" s="1"/>
  <c r="AH53" i="4" s="1"/>
  <c r="F43" i="12"/>
  <c r="D43" i="12"/>
  <c r="J43" i="12"/>
  <c r="G43" i="12"/>
  <c r="F78" i="12"/>
  <c r="AG82" i="2"/>
  <c r="AG68" i="2"/>
  <c r="AC68" i="2"/>
  <c r="F53" i="12"/>
  <c r="AG57" i="2"/>
  <c r="AG56" i="2"/>
  <c r="F52" i="12"/>
  <c r="AG36" i="2"/>
  <c r="AC36" i="2"/>
  <c r="AG32" i="2"/>
  <c r="F28" i="12"/>
  <c r="B3" i="14"/>
  <c r="B5" i="14"/>
  <c r="B7" i="14"/>
  <c r="B11" i="14"/>
  <c r="B13" i="14"/>
  <c r="B15" i="14"/>
  <c r="B17" i="14"/>
  <c r="B21" i="14"/>
  <c r="B23" i="14"/>
  <c r="B25" i="14"/>
  <c r="B29" i="14"/>
  <c r="B31" i="14"/>
  <c r="B33" i="14"/>
  <c r="B35" i="14"/>
  <c r="B39" i="14"/>
  <c r="B41" i="14"/>
  <c r="B43" i="14"/>
  <c r="B47" i="14"/>
  <c r="B2" i="14"/>
  <c r="B50" i="14"/>
  <c r="B52" i="14"/>
  <c r="AC87" i="2"/>
  <c r="F83" i="12"/>
  <c r="AC31" i="2"/>
  <c r="F27" i="12"/>
  <c r="F72" i="12"/>
  <c r="AG40" i="2"/>
  <c r="F36" i="12"/>
  <c r="AG42" i="2"/>
  <c r="F38" i="12"/>
  <c r="AG16" i="2"/>
  <c r="F12" i="12"/>
  <c r="AG11" i="2"/>
  <c r="AC11" i="2"/>
  <c r="AC9" i="2"/>
  <c r="F5" i="12"/>
  <c r="J42" i="12"/>
  <c r="G42" i="12"/>
  <c r="D42" i="12"/>
  <c r="E42" i="12"/>
  <c r="X6" i="2"/>
  <c r="AA6" i="2" s="1"/>
  <c r="AF6" i="2"/>
  <c r="C2" i="12" s="1"/>
  <c r="AA83" i="2"/>
  <c r="AF83" i="2"/>
  <c r="C79" i="12" s="1"/>
  <c r="AA81" i="2"/>
  <c r="AF81" i="2"/>
  <c r="C77" i="12" s="1"/>
  <c r="AA80" i="2"/>
  <c r="AF80" i="2"/>
  <c r="C76" i="12" s="1"/>
  <c r="X79" i="2"/>
  <c r="AA79" i="2" s="1"/>
  <c r="AF79" i="2"/>
  <c r="C75" i="12" s="1"/>
  <c r="X78" i="2"/>
  <c r="AA78" i="2" s="1"/>
  <c r="X77" i="2"/>
  <c r="AA77" i="2" s="1"/>
  <c r="AF76" i="2"/>
  <c r="C72" i="12" s="1"/>
  <c r="X75" i="2"/>
  <c r="AA75" i="2" s="1"/>
  <c r="AF75" i="2"/>
  <c r="C71" i="12" s="1"/>
  <c r="X74" i="2"/>
  <c r="AA74" i="2" s="1"/>
  <c r="AF74" i="2"/>
  <c r="C70" i="12" s="1"/>
  <c r="X73" i="2"/>
  <c r="AA73" i="2" s="1"/>
  <c r="AF73" i="2"/>
  <c r="C69" i="12" s="1"/>
  <c r="AA72" i="2"/>
  <c r="AF72" i="2"/>
  <c r="C68" i="12" s="1"/>
  <c r="X71" i="2"/>
  <c r="AA71" i="2" s="1"/>
  <c r="AF71" i="2"/>
  <c r="C67" i="12" s="1"/>
  <c r="X70" i="2"/>
  <c r="AA70" i="2" s="1"/>
  <c r="X69" i="2"/>
  <c r="AA69" i="2" s="1"/>
  <c r="AF68" i="2"/>
  <c r="C64" i="12" s="1"/>
  <c r="X67" i="2"/>
  <c r="AA67" i="2" s="1"/>
  <c r="AF67" i="2"/>
  <c r="C63" i="12" s="1"/>
  <c r="X66" i="2"/>
  <c r="AA66" i="2" s="1"/>
  <c r="AF66" i="2"/>
  <c r="C62" i="12" s="1"/>
  <c r="X65" i="2"/>
  <c r="AA65" i="2" s="1"/>
  <c r="AF65" i="2"/>
  <c r="C61" i="12" s="1"/>
  <c r="AA64" i="2"/>
  <c r="AF64" i="2"/>
  <c r="C60" i="12" s="1"/>
  <c r="X63" i="2"/>
  <c r="AA63" i="2" s="1"/>
  <c r="AF63" i="2"/>
  <c r="C59" i="12" s="1"/>
  <c r="X62" i="2"/>
  <c r="AA62" i="2" s="1"/>
  <c r="X61" i="2"/>
  <c r="AA61" i="2" s="1"/>
  <c r="AF60" i="2"/>
  <c r="C56" i="12" s="1"/>
  <c r="X59" i="2"/>
  <c r="AA59" i="2" s="1"/>
  <c r="AF59" i="2"/>
  <c r="C55" i="12" s="1"/>
  <c r="X58" i="2"/>
  <c r="AA58" i="2" s="1"/>
  <c r="AF58" i="2"/>
  <c r="C54" i="12" s="1"/>
  <c r="X57" i="2"/>
  <c r="AA57" i="2" s="1"/>
  <c r="AF57" i="2"/>
  <c r="C53" i="12" s="1"/>
  <c r="AA56" i="2"/>
  <c r="AF56" i="2"/>
  <c r="C52" i="12" s="1"/>
  <c r="X55" i="2"/>
  <c r="AA55" i="2" s="1"/>
  <c r="AF55" i="2"/>
  <c r="C51" i="12" s="1"/>
  <c r="X54" i="2"/>
  <c r="AA54" i="2" s="1"/>
  <c r="X53" i="2"/>
  <c r="AA53" i="2" s="1"/>
  <c r="AF52" i="2"/>
  <c r="C48" i="12" s="1"/>
  <c r="X51" i="2"/>
  <c r="AA51" i="2" s="1"/>
  <c r="AF51" i="2"/>
  <c r="C47" i="12" s="1"/>
  <c r="X50" i="2"/>
  <c r="AA50" i="2" s="1"/>
  <c r="AF50" i="2"/>
  <c r="C46" i="12" s="1"/>
  <c r="X49" i="2"/>
  <c r="AA49" i="2" s="1"/>
  <c r="AF49" i="2"/>
  <c r="C45" i="12" s="1"/>
  <c r="AF48" i="2"/>
  <c r="C44" i="12" s="1"/>
  <c r="X45" i="2"/>
  <c r="AA45" i="2" s="1"/>
  <c r="AF45" i="2"/>
  <c r="C41" i="12" s="1"/>
  <c r="X44" i="2"/>
  <c r="AA44" i="2" s="1"/>
  <c r="X43" i="2"/>
  <c r="AA43" i="2" s="1"/>
  <c r="AF42" i="2"/>
  <c r="C38" i="12" s="1"/>
  <c r="X41" i="2"/>
  <c r="AA41" i="2" s="1"/>
  <c r="AF41" i="2"/>
  <c r="C37" i="12" s="1"/>
  <c r="X40" i="2"/>
  <c r="AA40" i="2" s="1"/>
  <c r="AF40" i="2"/>
  <c r="C36" i="12" s="1"/>
  <c r="X39" i="2"/>
  <c r="AA39" i="2" s="1"/>
  <c r="AF39" i="2"/>
  <c r="C35" i="12" s="1"/>
  <c r="AA38" i="2"/>
  <c r="AF38" i="2"/>
  <c r="C34" i="12" s="1"/>
  <c r="X37" i="2"/>
  <c r="AA37" i="2" s="1"/>
  <c r="AF37" i="2"/>
  <c r="C33" i="12" s="1"/>
  <c r="X36" i="2"/>
  <c r="AA36" i="2" s="1"/>
  <c r="X35" i="2"/>
  <c r="AA35" i="2" s="1"/>
  <c r="AF34" i="2"/>
  <c r="C30" i="12" s="1"/>
  <c r="X33" i="2"/>
  <c r="AA33" i="2" s="1"/>
  <c r="AF33" i="2"/>
  <c r="C29" i="12" s="1"/>
  <c r="X32" i="2"/>
  <c r="AA32" i="2" s="1"/>
  <c r="AF32" i="2"/>
  <c r="C28" i="12" s="1"/>
  <c r="X31" i="2"/>
  <c r="AA31" i="2" s="1"/>
  <c r="AF31" i="2"/>
  <c r="C27" i="12" s="1"/>
  <c r="AF30" i="2"/>
  <c r="C26" i="12" s="1"/>
  <c r="X29" i="2"/>
  <c r="AA29" i="2" s="1"/>
  <c r="AF29" i="2"/>
  <c r="C25" i="12" s="1"/>
  <c r="X28" i="2"/>
  <c r="AA28" i="2" s="1"/>
  <c r="X27" i="2"/>
  <c r="AA27" i="2" s="1"/>
  <c r="AF26" i="2"/>
  <c r="C22" i="12" s="1"/>
  <c r="X25" i="2"/>
  <c r="AA25" i="2" s="1"/>
  <c r="AF25" i="2"/>
  <c r="C21" i="12" s="1"/>
  <c r="X24" i="2"/>
  <c r="AA24" i="2" s="1"/>
  <c r="AF24" i="2"/>
  <c r="C20" i="12" s="1"/>
  <c r="X23" i="2"/>
  <c r="AA23" i="2" s="1"/>
  <c r="AF23" i="2"/>
  <c r="C19" i="12" s="1"/>
  <c r="AF22" i="2"/>
  <c r="C18" i="12" s="1"/>
  <c r="X21" i="2"/>
  <c r="AA21" i="2" s="1"/>
  <c r="AF21" i="2"/>
  <c r="C17" i="12" s="1"/>
  <c r="X20" i="2"/>
  <c r="AA20" i="2" s="1"/>
  <c r="X19" i="2"/>
  <c r="AA19" i="2" s="1"/>
  <c r="AF18" i="2"/>
  <c r="C14" i="12" s="1"/>
  <c r="X17" i="2"/>
  <c r="AA17" i="2" s="1"/>
  <c r="AF17" i="2"/>
  <c r="C13" i="12" s="1"/>
  <c r="X16" i="2"/>
  <c r="AA16" i="2" s="1"/>
  <c r="AF16" i="2"/>
  <c r="C12" i="12" s="1"/>
  <c r="X15" i="2"/>
  <c r="AA15" i="2" s="1"/>
  <c r="AF15" i="2"/>
  <c r="C11" i="12" s="1"/>
  <c r="X14" i="2"/>
  <c r="AA14" i="2" s="1"/>
  <c r="AF14" i="2"/>
  <c r="C10" i="12" s="1"/>
  <c r="X13" i="2"/>
  <c r="AA13" i="2" s="1"/>
  <c r="AF13" i="2"/>
  <c r="C9" i="12" s="1"/>
  <c r="X12" i="2"/>
  <c r="AA12" i="2" s="1"/>
  <c r="X10" i="2"/>
  <c r="AA10" i="2" s="1"/>
  <c r="AF10" i="2"/>
  <c r="C6" i="12" s="1"/>
  <c r="X9" i="2"/>
  <c r="AA9" i="2" s="1"/>
  <c r="AF9" i="2"/>
  <c r="C5" i="12" s="1"/>
  <c r="X8" i="2"/>
  <c r="AA8" i="2" s="1"/>
  <c r="AF8" i="2"/>
  <c r="C4" i="12" s="1"/>
  <c r="X7" i="2"/>
  <c r="AA7" i="2" s="1"/>
  <c r="AF7" i="2"/>
  <c r="C3" i="12" s="1"/>
  <c r="AF20" i="2"/>
  <c r="C16" i="12" s="1"/>
  <c r="AF36" i="2"/>
  <c r="C32" i="12" s="1"/>
  <c r="AF54" i="2"/>
  <c r="C50" i="12" s="1"/>
  <c r="AF70" i="2"/>
  <c r="C66" i="12" s="1"/>
  <c r="AF11" i="2"/>
  <c r="C7" i="12" s="1"/>
  <c r="AF27" i="2"/>
  <c r="C23" i="12" s="1"/>
  <c r="AF43" i="2"/>
  <c r="C39" i="12" s="1"/>
  <c r="AF61" i="2"/>
  <c r="C57" i="12" s="1"/>
  <c r="AF77" i="2"/>
  <c r="C73" i="12" s="1"/>
  <c r="X18" i="2"/>
  <c r="AA18" i="2" s="1"/>
  <c r="X26" i="2"/>
  <c r="AA26" i="2" s="1"/>
  <c r="X34" i="2"/>
  <c r="AA34" i="2" s="1"/>
  <c r="X42" i="2"/>
  <c r="AA42" i="2" s="1"/>
  <c r="X52" i="2"/>
  <c r="AA52" i="2" s="1"/>
  <c r="X60" i="2"/>
  <c r="AA60" i="2" s="1"/>
  <c r="X68" i="2"/>
  <c r="AA68" i="2" s="1"/>
  <c r="X76" i="2"/>
  <c r="AA76" i="2" s="1"/>
  <c r="D302" i="13" l="1"/>
  <c r="D261" i="13"/>
  <c r="G23" i="12"/>
  <c r="G21" i="12"/>
  <c r="D185" i="13"/>
  <c r="D236" i="13"/>
  <c r="D267" i="13"/>
  <c r="D318" i="13"/>
  <c r="D238" i="13"/>
  <c r="D14" i="13"/>
  <c r="D74" i="13"/>
  <c r="D61" i="13"/>
  <c r="D239" i="13"/>
  <c r="D180" i="13"/>
  <c r="D214" i="13"/>
  <c r="AA135" i="15"/>
  <c r="AA133" i="15"/>
  <c r="D320" i="13"/>
  <c r="G74" i="12"/>
  <c r="D72" i="13"/>
  <c r="AM6" i="15"/>
  <c r="D68" i="13"/>
  <c r="D155" i="13"/>
  <c r="D237" i="13"/>
  <c r="G72" i="12"/>
  <c r="D151" i="13"/>
  <c r="D142" i="13"/>
  <c r="G31" i="12"/>
  <c r="D113" i="13"/>
  <c r="G14" i="12"/>
  <c r="D96" i="13"/>
  <c r="D269" i="13"/>
  <c r="G16" i="12"/>
  <c r="D15" i="13"/>
  <c r="D105" i="13"/>
  <c r="D98" i="13"/>
  <c r="D262" i="13"/>
  <c r="D179" i="13"/>
  <c r="D187" i="13"/>
  <c r="G15" i="12"/>
  <c r="D178" i="13"/>
  <c r="D90" i="13"/>
  <c r="D73" i="13"/>
  <c r="D31" i="13"/>
  <c r="D8" i="13"/>
  <c r="D172" i="13"/>
  <c r="G73" i="12"/>
  <c r="D277" i="13"/>
  <c r="G61" i="12"/>
  <c r="D307" i="13"/>
  <c r="D157" i="13"/>
  <c r="D256" i="13"/>
  <c r="D263" i="13"/>
  <c r="G6" i="12"/>
  <c r="D39" i="13"/>
  <c r="D143" i="13"/>
  <c r="D313" i="13"/>
  <c r="D184" i="13"/>
  <c r="D99" i="13"/>
  <c r="D10" i="13"/>
  <c r="G20" i="12"/>
  <c r="G55" i="12"/>
  <c r="D252" i="13"/>
  <c r="D285" i="13"/>
  <c r="D255" i="13"/>
  <c r="D92" i="13"/>
  <c r="D301" i="13"/>
  <c r="D170" i="13"/>
  <c r="G69" i="12"/>
  <c r="D174" i="13"/>
  <c r="D213" i="13"/>
  <c r="D233" i="13"/>
  <c r="D69" i="13"/>
  <c r="G49" i="12"/>
  <c r="D259" i="13"/>
  <c r="G13" i="12"/>
  <c r="G22" i="12"/>
  <c r="D95" i="13"/>
  <c r="D67" i="13"/>
  <c r="D41" i="13"/>
  <c r="G67" i="12"/>
  <c r="G51" i="12"/>
  <c r="D13" i="13"/>
  <c r="G34" i="12"/>
  <c r="D49" i="13"/>
  <c r="G17" i="12"/>
  <c r="D34" i="13"/>
  <c r="D121" i="13"/>
  <c r="D149" i="13"/>
  <c r="G71" i="12"/>
  <c r="D131" i="13"/>
  <c r="D17" i="13"/>
  <c r="D177" i="13"/>
  <c r="D203" i="13"/>
  <c r="D280" i="13"/>
  <c r="D137" i="13"/>
  <c r="D219" i="13"/>
  <c r="D116" i="13"/>
  <c r="D244" i="13"/>
  <c r="G80" i="12"/>
  <c r="D162" i="13"/>
  <c r="D326" i="13"/>
  <c r="D321" i="13"/>
  <c r="D80" i="13"/>
  <c r="D323" i="13"/>
  <c r="G77" i="12"/>
  <c r="D241" i="13"/>
  <c r="D159" i="13"/>
  <c r="D77" i="13"/>
  <c r="D193" i="13"/>
  <c r="D111" i="13"/>
  <c r="D29" i="13"/>
  <c r="D275" i="13"/>
  <c r="G29" i="12"/>
  <c r="D173" i="13"/>
  <c r="D75" i="13"/>
  <c r="AL55" i="4"/>
  <c r="D85" i="13"/>
  <c r="D167" i="13"/>
  <c r="D249" i="13"/>
  <c r="D3" i="13"/>
  <c r="AU88" i="2"/>
  <c r="L38" i="1" s="1"/>
  <c r="O38" i="1" s="1"/>
  <c r="D47" i="13"/>
  <c r="D2" i="13"/>
  <c r="D166" i="13"/>
  <c r="D248" i="13"/>
  <c r="G2" i="12"/>
  <c r="G47" i="12"/>
  <c r="AI43" i="4"/>
  <c r="AO45" i="4"/>
  <c r="D129" i="13"/>
  <c r="D293" i="13"/>
  <c r="AM13" i="4"/>
  <c r="AP22" i="4"/>
  <c r="AL22" i="4"/>
  <c r="AL25" i="4"/>
  <c r="AN13" i="4"/>
  <c r="AK10" i="4"/>
  <c r="AK52" i="4"/>
  <c r="AP52" i="4"/>
  <c r="AP38" i="4"/>
  <c r="AP18" i="4"/>
  <c r="AO18" i="4"/>
  <c r="D13" i="14"/>
  <c r="AM45" i="4"/>
  <c r="AL49" i="4"/>
  <c r="AK34" i="4"/>
  <c r="AO55" i="4"/>
  <c r="AI27" i="4"/>
  <c r="AP34" i="4"/>
  <c r="AJ13" i="4"/>
  <c r="AM10" i="4"/>
  <c r="D8" i="14"/>
  <c r="D17" i="14"/>
  <c r="D291" i="13"/>
  <c r="D45" i="13"/>
  <c r="AJ45" i="4"/>
  <c r="AP40" i="4"/>
  <c r="AM49" i="4"/>
  <c r="D127" i="13"/>
  <c r="AI52" i="4"/>
  <c r="AP49" i="4"/>
  <c r="AL18" i="4"/>
  <c r="AL45" i="4"/>
  <c r="AI34" i="4"/>
  <c r="D44" i="14"/>
  <c r="AN34" i="4"/>
  <c r="AJ52" i="4"/>
  <c r="AN45" i="4"/>
  <c r="D209" i="13"/>
  <c r="AM55" i="4"/>
  <c r="AK46" i="4"/>
  <c r="AI13" i="4"/>
  <c r="AO13" i="4"/>
  <c r="AL13" i="4"/>
  <c r="AO10" i="4"/>
  <c r="AJ10" i="4"/>
  <c r="AI22" i="4"/>
  <c r="D14" i="14"/>
  <c r="AP27" i="4"/>
  <c r="AK13" i="4"/>
  <c r="AK55" i="4"/>
  <c r="AL10" i="4"/>
  <c r="AM22" i="4"/>
  <c r="AJ46" i="4"/>
  <c r="AI46" i="4"/>
  <c r="AK43" i="4"/>
  <c r="AI19" i="4"/>
  <c r="AO46" i="4"/>
  <c r="D29" i="14"/>
  <c r="D20" i="14"/>
  <c r="AN43" i="4"/>
  <c r="AI49" i="4"/>
  <c r="AO49" i="4"/>
  <c r="AK19" i="4"/>
  <c r="AL34" i="4"/>
  <c r="AM52" i="4"/>
  <c r="AO52" i="4"/>
  <c r="D47" i="14"/>
  <c r="AI55" i="4"/>
  <c r="AJ19" i="4"/>
  <c r="D41" i="14"/>
  <c r="AK21" i="4"/>
  <c r="AM19" i="4"/>
  <c r="AN19" i="4"/>
  <c r="AN46" i="4"/>
  <c r="AP46" i="4"/>
  <c r="AO34" i="4"/>
  <c r="AJ43" i="4"/>
  <c r="AJ49" i="4"/>
  <c r="AN49" i="4"/>
  <c r="AP19" i="4"/>
  <c r="AJ34" i="4"/>
  <c r="AL52" i="4"/>
  <c r="AO19" i="4"/>
  <c r="AL46" i="4"/>
  <c r="AN18" i="4"/>
  <c r="D40" i="14"/>
  <c r="AI25" i="4"/>
  <c r="D11" i="14"/>
  <c r="D53" i="14"/>
  <c r="AI45" i="4"/>
  <c r="AJ18" i="4"/>
  <c r="AN25" i="4"/>
  <c r="AL38" i="4"/>
  <c r="AM25" i="4"/>
  <c r="AP25" i="4"/>
  <c r="AI18" i="4"/>
  <c r="AM18" i="4"/>
  <c r="AO21" i="4"/>
  <c r="AK45" i="4"/>
  <c r="AK25" i="4"/>
  <c r="AL40" i="4"/>
  <c r="C7" i="4"/>
  <c r="AH7" i="4" s="1"/>
  <c r="AJ7" i="4" s="1"/>
  <c r="AJ25" i="4"/>
  <c r="AN21" i="4"/>
  <c r="AK16" i="4"/>
  <c r="AI40" i="4"/>
  <c r="AK40" i="4"/>
  <c r="AO58" i="4"/>
  <c r="D33" i="14"/>
  <c r="AI21" i="4"/>
  <c r="AJ55" i="4"/>
  <c r="AK27" i="4"/>
  <c r="D16" i="14"/>
  <c r="AJ22" i="4"/>
  <c r="AM16" i="4"/>
  <c r="AL31" i="4"/>
  <c r="AN40" i="4"/>
  <c r="AJ40" i="4"/>
  <c r="AJ58" i="4"/>
  <c r="AM43" i="4"/>
  <c r="D38" i="14"/>
  <c r="AP43" i="4"/>
  <c r="AM21" i="4"/>
  <c r="AP10" i="4"/>
  <c r="D5" i="14"/>
  <c r="AJ38" i="4"/>
  <c r="AM38" i="4"/>
  <c r="AK22" i="4"/>
  <c r="AL21" i="4"/>
  <c r="AN16" i="4"/>
  <c r="D35" i="14"/>
  <c r="AN38" i="4"/>
  <c r="AK38" i="4"/>
  <c r="AN27" i="4"/>
  <c r="AM27" i="4"/>
  <c r="AP55" i="4"/>
  <c r="AN55" i="4"/>
  <c r="AJ27" i="4"/>
  <c r="D22" i="14"/>
  <c r="AP21" i="4"/>
  <c r="AN22" i="4"/>
  <c r="AL16" i="4"/>
  <c r="AO31" i="4"/>
  <c r="AM40" i="4"/>
  <c r="AM58" i="4"/>
  <c r="AN58" i="4"/>
  <c r="AO43" i="4"/>
  <c r="AN10" i="4"/>
  <c r="AI38" i="4"/>
  <c r="AO27" i="4"/>
  <c r="Z33" i="2"/>
  <c r="Z43" i="2"/>
  <c r="Z36" i="2"/>
  <c r="Z44" i="2"/>
  <c r="Z40" i="2"/>
  <c r="AN31" i="4"/>
  <c r="AI31" i="4"/>
  <c r="D153" i="13"/>
  <c r="D235" i="13"/>
  <c r="Z35" i="2"/>
  <c r="Z39" i="2"/>
  <c r="Z41" i="2"/>
  <c r="D71" i="13"/>
  <c r="AJ16" i="4"/>
  <c r="AO16" i="4"/>
  <c r="D26" i="14"/>
  <c r="AJ31" i="4"/>
  <c r="AK58" i="4"/>
  <c r="AP58" i="4"/>
  <c r="D130" i="13"/>
  <c r="D212" i="13"/>
  <c r="G48" i="12"/>
  <c r="D294" i="13"/>
  <c r="D226" i="13"/>
  <c r="D62" i="13"/>
  <c r="D308" i="13"/>
  <c r="D144" i="13"/>
  <c r="G62" i="12"/>
  <c r="G82" i="12"/>
  <c r="D164" i="13"/>
  <c r="D246" i="13"/>
  <c r="D328" i="13"/>
  <c r="D287" i="13"/>
  <c r="G41" i="12"/>
  <c r="D123" i="13"/>
  <c r="D297" i="13"/>
  <c r="D215" i="13"/>
  <c r="D133" i="13"/>
  <c r="D314" i="13"/>
  <c r="G68" i="12"/>
  <c r="D150" i="13"/>
  <c r="Z42" i="2"/>
  <c r="Z38" i="2"/>
  <c r="G60" i="12"/>
  <c r="D306" i="13"/>
  <c r="D224" i="13"/>
  <c r="D292" i="13"/>
  <c r="D128" i="13"/>
  <c r="D210" i="13"/>
  <c r="G46" i="12"/>
  <c r="Z34" i="2"/>
  <c r="AM31" i="4"/>
  <c r="D186" i="13"/>
  <c r="D268" i="13"/>
  <c r="D22" i="13"/>
  <c r="D9" i="13"/>
  <c r="D91" i="13"/>
  <c r="G50" i="12"/>
  <c r="D296" i="13"/>
  <c r="Z32" i="2"/>
  <c r="Z37" i="2"/>
  <c r="Z45" i="2"/>
  <c r="D50" i="13"/>
  <c r="AI16" i="4"/>
  <c r="AP31" i="4"/>
  <c r="AL58" i="4"/>
  <c r="D266" i="13"/>
  <c r="D20" i="13"/>
  <c r="D312" i="13"/>
  <c r="D66" i="13"/>
  <c r="G66" i="12"/>
  <c r="D148" i="13"/>
  <c r="D230" i="13"/>
  <c r="AV88" i="2"/>
  <c r="L39" i="1" s="1"/>
  <c r="O39" i="1" s="1"/>
  <c r="B2" i="4"/>
  <c r="W60" i="2"/>
  <c r="Z60" i="2"/>
  <c r="W68" i="2"/>
  <c r="Z68" i="2"/>
  <c r="W52" i="2"/>
  <c r="W58" i="2"/>
  <c r="Z58" i="2"/>
  <c r="W63" i="2"/>
  <c r="Z63" i="2"/>
  <c r="W74" i="2"/>
  <c r="Z74" i="2"/>
  <c r="W79" i="2"/>
  <c r="Z79" i="2"/>
  <c r="W76" i="2"/>
  <c r="Z76" i="2"/>
  <c r="W55" i="2"/>
  <c r="Z55" i="2"/>
  <c r="W66" i="2"/>
  <c r="Z66" i="2"/>
  <c r="W71" i="2"/>
  <c r="Z71" i="2"/>
  <c r="W82" i="2"/>
  <c r="Z82" i="2"/>
  <c r="W84" i="2"/>
  <c r="Z84" i="2"/>
  <c r="V48" i="2"/>
  <c r="V49" i="2" s="1"/>
  <c r="V50" i="2" s="1"/>
  <c r="V51" i="2" s="1"/>
  <c r="V52" i="2" s="1"/>
  <c r="V53" i="2" s="1"/>
  <c r="V54" i="2" s="1"/>
  <c r="V55" i="2" s="1"/>
  <c r="V56" i="2" s="1"/>
  <c r="V57" i="2" s="1"/>
  <c r="V58" i="2" s="1"/>
  <c r="V59" i="2" s="1"/>
  <c r="V60" i="2" s="1"/>
  <c r="V61" i="2" s="1"/>
  <c r="V62" i="2" s="1"/>
  <c r="V63" i="2" s="1"/>
  <c r="V64" i="2" s="1"/>
  <c r="V65" i="2" s="1"/>
  <c r="V66" i="2" s="1"/>
  <c r="V67" i="2" s="1"/>
  <c r="V68" i="2" s="1"/>
  <c r="V69" i="2" s="1"/>
  <c r="V70" i="2" s="1"/>
  <c r="V71" i="2" s="1"/>
  <c r="V72" i="2" s="1"/>
  <c r="V73" i="2" s="1"/>
  <c r="V74" i="2" s="1"/>
  <c r="V75" i="2" s="1"/>
  <c r="V76" i="2" s="1"/>
  <c r="V77" i="2" s="1"/>
  <c r="V78" i="2" s="1"/>
  <c r="V79" i="2" s="1"/>
  <c r="V80" i="2" s="1"/>
  <c r="V81" i="2" s="1"/>
  <c r="V82" i="2" s="1"/>
  <c r="V83" i="2" s="1"/>
  <c r="V84" i="2" s="1"/>
  <c r="V85" i="2" s="1"/>
  <c r="V86" i="2" s="1"/>
  <c r="V87" i="2" s="1"/>
  <c r="M88" i="4" s="1"/>
  <c r="W56" i="2"/>
  <c r="Z56" i="2"/>
  <c r="W64" i="2"/>
  <c r="Z64" i="2"/>
  <c r="W72" i="2"/>
  <c r="Z72" i="2"/>
  <c r="W80" i="2"/>
  <c r="Z80" i="2"/>
  <c r="W81" i="2"/>
  <c r="Z81" i="2"/>
  <c r="W83" i="2"/>
  <c r="Z83" i="2"/>
  <c r="D171" i="13"/>
  <c r="G7" i="12"/>
  <c r="D7" i="13"/>
  <c r="D253" i="13"/>
  <c r="D89" i="13"/>
  <c r="D273" i="13"/>
  <c r="G27" i="12"/>
  <c r="D27" i="13"/>
  <c r="D109" i="13"/>
  <c r="D191" i="13"/>
  <c r="D247" i="13"/>
  <c r="D83" i="13"/>
  <c r="D329" i="13"/>
  <c r="G83" i="12"/>
  <c r="D165" i="13"/>
  <c r="D278" i="13"/>
  <c r="D114" i="13"/>
  <c r="G32" i="12"/>
  <c r="D32" i="13"/>
  <c r="D196" i="13"/>
  <c r="D310" i="13"/>
  <c r="D146" i="13"/>
  <c r="G64" i="12"/>
  <c r="D64" i="13"/>
  <c r="D228" i="13"/>
  <c r="AP53" i="4"/>
  <c r="AM53" i="4"/>
  <c r="AO53" i="4"/>
  <c r="AL53" i="4"/>
  <c r="AJ53" i="4"/>
  <c r="AN53" i="4"/>
  <c r="D48" i="14"/>
  <c r="AK53" i="4"/>
  <c r="AI53" i="4"/>
  <c r="AP56" i="4"/>
  <c r="AJ56" i="4"/>
  <c r="AO56" i="4"/>
  <c r="AM56" i="4"/>
  <c r="AL56" i="4"/>
  <c r="D51" i="14"/>
  <c r="AN56" i="4"/>
  <c r="AI56" i="4"/>
  <c r="AK56" i="4"/>
  <c r="AJ44" i="4"/>
  <c r="AO44" i="4"/>
  <c r="AM44" i="4"/>
  <c r="AP44" i="4"/>
  <c r="AK44" i="4"/>
  <c r="AN44" i="4"/>
  <c r="AL44" i="4"/>
  <c r="D39" i="14"/>
  <c r="AI44" i="4"/>
  <c r="AM48" i="4"/>
  <c r="AL48" i="4"/>
  <c r="AJ48" i="4"/>
  <c r="AN48" i="4"/>
  <c r="AI48" i="4"/>
  <c r="AK48" i="4"/>
  <c r="D43" i="14"/>
  <c r="AP48" i="4"/>
  <c r="AO48" i="4"/>
  <c r="AI36" i="4"/>
  <c r="D31" i="14"/>
  <c r="AJ36" i="4"/>
  <c r="AP36" i="4"/>
  <c r="AK36" i="4"/>
  <c r="AO36" i="4"/>
  <c r="AL36" i="4"/>
  <c r="AM36" i="4"/>
  <c r="AN36" i="4"/>
  <c r="AN39" i="4"/>
  <c r="AM39" i="4"/>
  <c r="AJ39" i="4"/>
  <c r="AL39" i="4"/>
  <c r="AI39" i="4"/>
  <c r="AP39" i="4"/>
  <c r="D34" i="14"/>
  <c r="AK39" i="4"/>
  <c r="AO39" i="4"/>
  <c r="AO28" i="4"/>
  <c r="AP28" i="4"/>
  <c r="AJ28" i="4"/>
  <c r="D23" i="14"/>
  <c r="AK28" i="4"/>
  <c r="AN28" i="4"/>
  <c r="AI28" i="4"/>
  <c r="AL28" i="4"/>
  <c r="AM28" i="4"/>
  <c r="AI30" i="4"/>
  <c r="AO30" i="4"/>
  <c r="AK30" i="4"/>
  <c r="AM30" i="4"/>
  <c r="AP30" i="4"/>
  <c r="AL30" i="4"/>
  <c r="AJ30" i="4"/>
  <c r="D25" i="14"/>
  <c r="AN30" i="4"/>
  <c r="AK20" i="4"/>
  <c r="AO20" i="4"/>
  <c r="AM20" i="4"/>
  <c r="AI20" i="4"/>
  <c r="AP20" i="4"/>
  <c r="AJ20" i="4"/>
  <c r="D15" i="14"/>
  <c r="AL20" i="4"/>
  <c r="AN20" i="4"/>
  <c r="D4" i="14"/>
  <c r="AO9" i="4"/>
  <c r="AJ9" i="4"/>
  <c r="AN9" i="4"/>
  <c r="AI9" i="4"/>
  <c r="AP9" i="4"/>
  <c r="AM9" i="4"/>
  <c r="AL9" i="4"/>
  <c r="AK9" i="4"/>
  <c r="AN12" i="4"/>
  <c r="AP12" i="4"/>
  <c r="AI12" i="4"/>
  <c r="AL12" i="4"/>
  <c r="AM12" i="4"/>
  <c r="AO12" i="4"/>
  <c r="D7" i="14"/>
  <c r="AJ12" i="4"/>
  <c r="AK12" i="4"/>
  <c r="AM3" i="7"/>
  <c r="Z87" i="2"/>
  <c r="W87" i="2"/>
  <c r="W49" i="2"/>
  <c r="W53" i="2"/>
  <c r="W54" i="2"/>
  <c r="W57" i="2"/>
  <c r="Z57" i="2"/>
  <c r="W59" i="2"/>
  <c r="Z59" i="2"/>
  <c r="W61" i="2"/>
  <c r="Z61" i="2"/>
  <c r="W62" i="2"/>
  <c r="Z62" i="2"/>
  <c r="W65" i="2"/>
  <c r="Z65" i="2"/>
  <c r="W67" i="2"/>
  <c r="Z67" i="2"/>
  <c r="Z69" i="2"/>
  <c r="W69" i="2"/>
  <c r="W70" i="2"/>
  <c r="Z70" i="2"/>
  <c r="W73" i="2"/>
  <c r="Z73" i="2"/>
  <c r="W75" i="2"/>
  <c r="Z75" i="2"/>
  <c r="W77" i="2"/>
  <c r="Z77" i="2"/>
  <c r="W78" i="2"/>
  <c r="Z78" i="2"/>
  <c r="Z85" i="2"/>
  <c r="W85" i="2"/>
  <c r="Y6" i="2"/>
  <c r="Y7" i="2" s="1"/>
  <c r="Y8" i="2" s="1"/>
  <c r="Y9" i="2" s="1"/>
  <c r="Y10" i="2" s="1"/>
  <c r="Y11" i="2" s="1"/>
  <c r="Y12" i="2" s="1"/>
  <c r="Y13" i="2" s="1"/>
  <c r="Y14" i="2" s="1"/>
  <c r="Y15" i="2" s="1"/>
  <c r="Y16" i="2" s="1"/>
  <c r="Y17" i="2" s="1"/>
  <c r="Y18" i="2" s="1"/>
  <c r="Y19" i="2" s="1"/>
  <c r="Y20" i="2" s="1"/>
  <c r="Y21" i="2" s="1"/>
  <c r="Y22" i="2" s="1"/>
  <c r="Y23" i="2" s="1"/>
  <c r="Y24" i="2" s="1"/>
  <c r="Y25" i="2" s="1"/>
  <c r="Y26" i="2" s="1"/>
  <c r="Y27" i="2" s="1"/>
  <c r="Y28" i="2" s="1"/>
  <c r="Y29" i="2" s="1"/>
  <c r="Y30" i="2" s="1"/>
  <c r="Y31" i="2" s="1"/>
  <c r="Y32" i="2" s="1"/>
  <c r="Y33" i="2" s="1"/>
  <c r="Y34" i="2" s="1"/>
  <c r="Y35" i="2" s="1"/>
  <c r="Y36" i="2" s="1"/>
  <c r="Y37" i="2" s="1"/>
  <c r="Y38" i="2" s="1"/>
  <c r="Y39" i="2" s="1"/>
  <c r="Y40" i="2" s="1"/>
  <c r="Y41" i="2" s="1"/>
  <c r="Y42" i="2" s="1"/>
  <c r="Y43" i="2" s="1"/>
  <c r="Y44" i="2" s="1"/>
  <c r="Y45" i="2" s="1"/>
  <c r="Y46" i="2" s="1"/>
  <c r="Y47" i="2" s="1"/>
  <c r="Y48" i="2" s="1"/>
  <c r="Y49" i="2" s="1"/>
  <c r="Y50" i="2" s="1"/>
  <c r="Y51" i="2" s="1"/>
  <c r="Y52" i="2" s="1"/>
  <c r="Y53" i="2" s="1"/>
  <c r="Y54" i="2" s="1"/>
  <c r="Y55" i="2" s="1"/>
  <c r="Y56" i="2" s="1"/>
  <c r="Y57" i="2" s="1"/>
  <c r="Y58" i="2" s="1"/>
  <c r="Y59" i="2" s="1"/>
  <c r="Y60" i="2" s="1"/>
  <c r="Y61" i="2" s="1"/>
  <c r="Y62" i="2" s="1"/>
  <c r="Y63" i="2" s="1"/>
  <c r="Y64" i="2" s="1"/>
  <c r="Y65" i="2" s="1"/>
  <c r="Y66" i="2" s="1"/>
  <c r="Y67" i="2" s="1"/>
  <c r="Y68" i="2" s="1"/>
  <c r="Y69" i="2" s="1"/>
  <c r="Y70" i="2" s="1"/>
  <c r="Y71" i="2" s="1"/>
  <c r="Y72" i="2" s="1"/>
  <c r="Y73" i="2" s="1"/>
  <c r="Y74" i="2" s="1"/>
  <c r="Y75" i="2" s="1"/>
  <c r="Y76" i="2" s="1"/>
  <c r="Y77" i="2" s="1"/>
  <c r="Y78" i="2" s="1"/>
  <c r="Y79" i="2" s="1"/>
  <c r="Y80" i="2" s="1"/>
  <c r="Y81" i="2" s="1"/>
  <c r="Y82" i="2" s="1"/>
  <c r="Y83" i="2" s="1"/>
  <c r="Y84" i="2" s="1"/>
  <c r="Y85" i="2" s="1"/>
  <c r="Y86" i="2" s="1"/>
  <c r="Y87" i="2" s="1"/>
  <c r="K6" i="4" s="1"/>
  <c r="D87" i="13"/>
  <c r="D5" i="13"/>
  <c r="D169" i="13"/>
  <c r="D251" i="13"/>
  <c r="G5" i="12"/>
  <c r="AJ54" i="4"/>
  <c r="AL54" i="4"/>
  <c r="AN54" i="4"/>
  <c r="AM54" i="4"/>
  <c r="AI54" i="4"/>
  <c r="AO54" i="4"/>
  <c r="AP54" i="4"/>
  <c r="AK54" i="4"/>
  <c r="D49" i="14"/>
  <c r="AK57" i="4"/>
  <c r="AJ57" i="4"/>
  <c r="D52" i="14"/>
  <c r="AP57" i="4"/>
  <c r="AM57" i="4"/>
  <c r="AO57" i="4"/>
  <c r="AN57" i="4"/>
  <c r="AI57" i="4"/>
  <c r="AL57" i="4"/>
  <c r="AM47" i="4"/>
  <c r="AK47" i="4"/>
  <c r="AO47" i="4"/>
  <c r="AN47" i="4"/>
  <c r="AJ47" i="4"/>
  <c r="D42" i="14"/>
  <c r="AI47" i="4"/>
  <c r="AL47" i="4"/>
  <c r="AP47" i="4"/>
  <c r="AN35" i="4"/>
  <c r="AK35" i="4"/>
  <c r="AP35" i="4"/>
  <c r="AO35" i="4"/>
  <c r="AL35" i="4"/>
  <c r="AJ35" i="4"/>
  <c r="D30" i="14"/>
  <c r="AM35" i="4"/>
  <c r="AI35" i="4"/>
  <c r="AL37" i="4"/>
  <c r="AO37" i="4"/>
  <c r="AI37" i="4"/>
  <c r="AM37" i="4"/>
  <c r="D32" i="14"/>
  <c r="AK37" i="4"/>
  <c r="AJ37" i="4"/>
  <c r="AP37" i="4"/>
  <c r="AN37" i="4"/>
  <c r="AN26" i="4"/>
  <c r="AI26" i="4"/>
  <c r="D21" i="14"/>
  <c r="AJ26" i="4"/>
  <c r="AO26" i="4"/>
  <c r="AP26" i="4"/>
  <c r="AL26" i="4"/>
  <c r="AM26" i="4"/>
  <c r="AK26" i="4"/>
  <c r="AK29" i="4"/>
  <c r="AP29" i="4"/>
  <c r="AM29" i="4"/>
  <c r="AJ29" i="4"/>
  <c r="D24" i="14"/>
  <c r="AL29" i="4"/>
  <c r="AO29" i="4"/>
  <c r="AN29" i="4"/>
  <c r="AI29" i="4"/>
  <c r="AI17" i="4"/>
  <c r="AL17" i="4"/>
  <c r="AM17" i="4"/>
  <c r="AO17" i="4"/>
  <c r="AJ17" i="4"/>
  <c r="AN17" i="4"/>
  <c r="AP17" i="4"/>
  <c r="D12" i="14"/>
  <c r="AK17" i="4"/>
  <c r="AK8" i="4"/>
  <c r="AP8" i="4"/>
  <c r="AL8" i="4"/>
  <c r="AM8" i="4"/>
  <c r="AJ8" i="4"/>
  <c r="D3" i="14"/>
  <c r="AI8" i="4"/>
  <c r="AN8" i="4"/>
  <c r="AO8" i="4"/>
  <c r="AI11" i="4"/>
  <c r="AM11" i="4"/>
  <c r="AO11" i="4"/>
  <c r="D6" i="14"/>
  <c r="AP11" i="4"/>
  <c r="AK11" i="4"/>
  <c r="AN11" i="4"/>
  <c r="AJ11" i="4"/>
  <c r="AL11" i="4"/>
  <c r="D86" i="13"/>
  <c r="G4" i="12"/>
  <c r="D168" i="13"/>
  <c r="D250" i="13"/>
  <c r="D4" i="13"/>
  <c r="D175" i="13"/>
  <c r="D93" i="13"/>
  <c r="D257" i="13"/>
  <c r="G11" i="12"/>
  <c r="D11" i="13"/>
  <c r="D204" i="13"/>
  <c r="D286" i="13"/>
  <c r="D122" i="13"/>
  <c r="D40" i="13"/>
  <c r="G40" i="12"/>
  <c r="D119" i="13"/>
  <c r="D201" i="13"/>
  <c r="D283" i="13"/>
  <c r="G37" i="12"/>
  <c r="D37" i="13"/>
  <c r="D272" i="13"/>
  <c r="D108" i="13"/>
  <c r="G26" i="12"/>
  <c r="D190" i="13"/>
  <c r="D26" i="13"/>
  <c r="D33" i="13"/>
  <c r="D115" i="13"/>
  <c r="D279" i="13"/>
  <c r="D197" i="13"/>
  <c r="G33" i="12"/>
  <c r="D221" i="13"/>
  <c r="D57" i="13"/>
  <c r="D139" i="13"/>
  <c r="D303" i="13"/>
  <c r="G57" i="12"/>
  <c r="D311" i="13"/>
  <c r="G65" i="12"/>
  <c r="D65" i="13"/>
  <c r="D147" i="13"/>
  <c r="D229" i="13"/>
  <c r="Z30" i="2" l="1"/>
  <c r="A26" i="12" s="1"/>
  <c r="Z26" i="2"/>
  <c r="A22" i="12" s="1"/>
  <c r="Z16" i="2"/>
  <c r="A12" i="12" s="1"/>
  <c r="Z12" i="2"/>
  <c r="A8" i="12" s="1"/>
  <c r="Z19" i="2"/>
  <c r="A15" i="12" s="1"/>
  <c r="Z31" i="2"/>
  <c r="A27" i="12" s="1"/>
  <c r="Z28" i="2"/>
  <c r="A24" i="12" s="1"/>
  <c r="Z22" i="2"/>
  <c r="A18" i="12" s="1"/>
  <c r="Z18" i="2"/>
  <c r="A14" i="12" s="1"/>
  <c r="Z13" i="2"/>
  <c r="A9" i="12" s="1"/>
  <c r="Z27" i="2"/>
  <c r="A23" i="12" s="1"/>
  <c r="Z14" i="2"/>
  <c r="A10" i="12" s="1"/>
  <c r="Z20" i="2"/>
  <c r="A16" i="12" s="1"/>
  <c r="Z29" i="2"/>
  <c r="A25" i="12" s="1"/>
  <c r="Z24" i="2"/>
  <c r="A20" i="12" s="1"/>
  <c r="Z23" i="2"/>
  <c r="A19" i="12" s="1"/>
  <c r="Z15" i="2"/>
  <c r="A11" i="12" s="1"/>
  <c r="Z21" i="2"/>
  <c r="A17" i="12" s="1"/>
  <c r="Z17" i="2"/>
  <c r="A13" i="12" s="1"/>
  <c r="Z25" i="2"/>
  <c r="A21" i="12" s="1"/>
  <c r="Z10" i="2"/>
  <c r="A6" i="12" s="1"/>
  <c r="Z11" i="2"/>
  <c r="A7" i="12" s="1"/>
  <c r="Z8" i="2"/>
  <c r="A4" i="12" s="1"/>
  <c r="Z9" i="2"/>
  <c r="A5" i="12" s="1"/>
  <c r="O40" i="1"/>
  <c r="Z53" i="2"/>
  <c r="A49" i="12" s="1"/>
  <c r="W48" i="2"/>
  <c r="N90" i="4" s="1"/>
  <c r="W50" i="2"/>
  <c r="N91" i="4" s="1"/>
  <c r="Z54" i="2"/>
  <c r="A50" i="12" s="1"/>
  <c r="W51" i="2"/>
  <c r="D2" i="14"/>
  <c r="Z7" i="2"/>
  <c r="A3" i="12" s="1"/>
  <c r="Z49" i="2"/>
  <c r="Z52" i="2"/>
  <c r="Z51" i="2"/>
  <c r="A129" i="13" s="1"/>
  <c r="Z50" i="2"/>
  <c r="Z48" i="2"/>
  <c r="AP23" i="4"/>
  <c r="AL50" i="4"/>
  <c r="AN23" i="4"/>
  <c r="AI7" i="4"/>
  <c r="AI14" i="4" s="1"/>
  <c r="AM7" i="4"/>
  <c r="AM14" i="4" s="1"/>
  <c r="AN7" i="4"/>
  <c r="AN14" i="4" s="1"/>
  <c r="AI50" i="4"/>
  <c r="AK7" i="4"/>
  <c r="AK14" i="4" s="1"/>
  <c r="AO23" i="4"/>
  <c r="AL7" i="4"/>
  <c r="AL14" i="4" s="1"/>
  <c r="AP7" i="4"/>
  <c r="AP14" i="4" s="1"/>
  <c r="AO7" i="4"/>
  <c r="AO14" i="4" s="1"/>
  <c r="AK23" i="4"/>
  <c r="AL23" i="4"/>
  <c r="AI32" i="4"/>
  <c r="AI23" i="4"/>
  <c r="AK50" i="4"/>
  <c r="AO50" i="4"/>
  <c r="AJ23" i="4"/>
  <c r="AM23" i="4"/>
  <c r="AK32" i="4"/>
  <c r="AI41" i="4"/>
  <c r="AP50" i="4"/>
  <c r="AJ50" i="4"/>
  <c r="AM50" i="4"/>
  <c r="AN50" i="4"/>
  <c r="Z6" i="2"/>
  <c r="A2" i="12" s="1"/>
  <c r="AP32" i="4"/>
  <c r="AJ32" i="4"/>
  <c r="AM41" i="4"/>
  <c r="AO41" i="4"/>
  <c r="AK41" i="4"/>
  <c r="AP41" i="4"/>
  <c r="AM32" i="4"/>
  <c r="O36" i="4"/>
  <c r="O40" i="4"/>
  <c r="O44" i="4"/>
  <c r="O48" i="4"/>
  <c r="O52" i="4"/>
  <c r="O56" i="4"/>
  <c r="O60" i="4"/>
  <c r="O64" i="4"/>
  <c r="O68" i="4"/>
  <c r="O72" i="4"/>
  <c r="O76" i="4"/>
  <c r="O80" i="4"/>
  <c r="O84" i="4"/>
  <c r="O35" i="4"/>
  <c r="O39" i="4"/>
  <c r="O43" i="4"/>
  <c r="O47" i="4"/>
  <c r="O51" i="4"/>
  <c r="O55" i="4"/>
  <c r="O59" i="4"/>
  <c r="O63" i="4"/>
  <c r="O67" i="4"/>
  <c r="O71" i="4"/>
  <c r="O75" i="4"/>
  <c r="O79" i="4"/>
  <c r="O83" i="4"/>
  <c r="P59" i="4"/>
  <c r="P40" i="4"/>
  <c r="L122" i="4" s="1"/>
  <c r="P48" i="4"/>
  <c r="P80" i="4"/>
  <c r="P81" i="4"/>
  <c r="P55" i="4"/>
  <c r="P76" i="4"/>
  <c r="P73" i="4"/>
  <c r="M34" i="4"/>
  <c r="N34" i="4" s="1"/>
  <c r="M42" i="4"/>
  <c r="N42" i="4" s="1"/>
  <c r="M50" i="4"/>
  <c r="N50" i="4" s="1"/>
  <c r="M58" i="4"/>
  <c r="N58" i="4" s="1"/>
  <c r="M66" i="4"/>
  <c r="N66" i="4" s="1"/>
  <c r="M74" i="4"/>
  <c r="N74" i="4" s="1"/>
  <c r="M82" i="4"/>
  <c r="N82" i="4" s="1"/>
  <c r="L41" i="4"/>
  <c r="L73" i="4"/>
  <c r="M37" i="4"/>
  <c r="N37" i="4" s="1"/>
  <c r="M45" i="4"/>
  <c r="N45" i="4" s="1"/>
  <c r="M53" i="4"/>
  <c r="N53" i="4" s="1"/>
  <c r="P45" i="4"/>
  <c r="L127" i="4" s="1"/>
  <c r="P61" i="4"/>
  <c r="P82" i="4"/>
  <c r="L35" i="4"/>
  <c r="L67" i="4"/>
  <c r="L46" i="4"/>
  <c r="L78" i="4"/>
  <c r="L48" i="4"/>
  <c r="M38" i="4"/>
  <c r="N38" i="4" s="1"/>
  <c r="M54" i="4"/>
  <c r="N54" i="4" s="1"/>
  <c r="M70" i="4"/>
  <c r="N70" i="4" s="1"/>
  <c r="M86" i="4"/>
  <c r="N86" i="4" s="1"/>
  <c r="P69" i="4"/>
  <c r="L55" i="4"/>
  <c r="M35" i="4"/>
  <c r="N35" i="4" s="1"/>
  <c r="M43" i="4"/>
  <c r="N43" i="4" s="1"/>
  <c r="M51" i="4"/>
  <c r="N51" i="4" s="1"/>
  <c r="M59" i="4"/>
  <c r="N59" i="4" s="1"/>
  <c r="M67" i="4"/>
  <c r="N67" i="4" s="1"/>
  <c r="M75" i="4"/>
  <c r="N75" i="4" s="1"/>
  <c r="M83" i="4"/>
  <c r="N83" i="4" s="1"/>
  <c r="L42" i="4"/>
  <c r="L74" i="4"/>
  <c r="L81" i="4"/>
  <c r="L68" i="4"/>
  <c r="P56" i="4"/>
  <c r="P41" i="4"/>
  <c r="L123" i="4" s="1"/>
  <c r="P39" i="4"/>
  <c r="L121" i="4" s="1"/>
  <c r="P63" i="4"/>
  <c r="P84" i="4"/>
  <c r="L49" i="4"/>
  <c r="M46" i="4"/>
  <c r="N46" i="4" s="1"/>
  <c r="M78" i="4"/>
  <c r="N78" i="4" s="1"/>
  <c r="L45" i="4"/>
  <c r="M44" i="4"/>
  <c r="N44" i="4" s="1"/>
  <c r="M60" i="4"/>
  <c r="N60" i="4" s="1"/>
  <c r="M76" i="4"/>
  <c r="N76" i="4" s="1"/>
  <c r="L75" i="4"/>
  <c r="L54" i="4"/>
  <c r="L64" i="4"/>
  <c r="L69" i="4"/>
  <c r="P35" i="4"/>
  <c r="L117" i="4" s="1"/>
  <c r="P51" i="4"/>
  <c r="P72" i="4"/>
  <c r="P38" i="4"/>
  <c r="L120" i="4" s="1"/>
  <c r="P86" i="4"/>
  <c r="P79" i="4"/>
  <c r="P57" i="4"/>
  <c r="L33" i="4"/>
  <c r="M62" i="4"/>
  <c r="N62" i="4" s="1"/>
  <c r="P77" i="4"/>
  <c r="L59" i="4"/>
  <c r="L70" i="4"/>
  <c r="M61" i="4"/>
  <c r="N61" i="4" s="1"/>
  <c r="L37" i="4"/>
  <c r="P74" i="4"/>
  <c r="L47" i="4"/>
  <c r="L82" i="4"/>
  <c r="L72" i="4"/>
  <c r="L66" i="4"/>
  <c r="M73" i="4"/>
  <c r="N73" i="4" s="1"/>
  <c r="M69" i="4"/>
  <c r="N69" i="4" s="1"/>
  <c r="L84" i="4"/>
  <c r="O34" i="4"/>
  <c r="O38" i="4"/>
  <c r="O42" i="4"/>
  <c r="O46" i="4"/>
  <c r="O50" i="4"/>
  <c r="O54" i="4"/>
  <c r="O58" i="4"/>
  <c r="O62" i="4"/>
  <c r="O66" i="4"/>
  <c r="O70" i="4"/>
  <c r="O74" i="4"/>
  <c r="O78" i="4"/>
  <c r="O82" i="4"/>
  <c r="O86" i="4"/>
  <c r="O33" i="4"/>
  <c r="O37" i="4"/>
  <c r="O41" i="4"/>
  <c r="O45" i="4"/>
  <c r="O49" i="4"/>
  <c r="O53" i="4"/>
  <c r="O57" i="4"/>
  <c r="O61" i="4"/>
  <c r="O65" i="4"/>
  <c r="O69" i="4"/>
  <c r="O73" i="4"/>
  <c r="O77" i="4"/>
  <c r="O81" i="4"/>
  <c r="O85" i="4"/>
  <c r="P37" i="4"/>
  <c r="L119" i="4" s="1"/>
  <c r="P75" i="4"/>
  <c r="P64" i="4"/>
  <c r="P49" i="4"/>
  <c r="P70" i="4"/>
  <c r="P71" i="4"/>
  <c r="P60" i="4"/>
  <c r="P46" i="4"/>
  <c r="L128" i="4" s="1"/>
  <c r="P62" i="4"/>
  <c r="L57" i="4"/>
  <c r="L61" i="4"/>
  <c r="P34" i="4"/>
  <c r="L116" i="4" s="1"/>
  <c r="P50" i="4"/>
  <c r="L51" i="4"/>
  <c r="L62" i="4"/>
  <c r="M65" i="4"/>
  <c r="N65" i="4" s="1"/>
  <c r="M81" i="4"/>
  <c r="N81" i="4" s="1"/>
  <c r="L80" i="4"/>
  <c r="L60" i="4"/>
  <c r="L53" i="4"/>
  <c r="P42" i="4"/>
  <c r="L124" i="4" s="1"/>
  <c r="P58" i="4"/>
  <c r="M40" i="4"/>
  <c r="N40" i="4" s="1"/>
  <c r="M48" i="4"/>
  <c r="N48" i="4" s="1"/>
  <c r="M56" i="4"/>
  <c r="N56" i="4" s="1"/>
  <c r="M64" i="4"/>
  <c r="N64" i="4" s="1"/>
  <c r="M72" i="4"/>
  <c r="N72" i="4" s="1"/>
  <c r="M80" i="4"/>
  <c r="N80" i="4" s="1"/>
  <c r="L39" i="4"/>
  <c r="L71" i="4"/>
  <c r="L58" i="4"/>
  <c r="L85" i="4"/>
  <c r="L56" i="4"/>
  <c r="L36" i="4"/>
  <c r="L83" i="4"/>
  <c r="P43" i="4"/>
  <c r="L125" i="4" s="1"/>
  <c r="P67" i="4"/>
  <c r="P54" i="4"/>
  <c r="P36" i="4"/>
  <c r="L118" i="4" s="1"/>
  <c r="P52" i="4"/>
  <c r="P66" i="4"/>
  <c r="L43" i="4"/>
  <c r="M47" i="4"/>
  <c r="N47" i="4" s="1"/>
  <c r="M63" i="4"/>
  <c r="N63" i="4" s="1"/>
  <c r="M79" i="4"/>
  <c r="N79" i="4" s="1"/>
  <c r="L86" i="4"/>
  <c r="M77" i="4"/>
  <c r="N77" i="4" s="1"/>
  <c r="L44" i="4"/>
  <c r="M41" i="4"/>
  <c r="N41" i="4" s="1"/>
  <c r="M57" i="4"/>
  <c r="N57" i="4" s="1"/>
  <c r="P85" i="4"/>
  <c r="L63" i="4"/>
  <c r="P83" i="4"/>
  <c r="P65" i="4"/>
  <c r="P33" i="4"/>
  <c r="L115" i="4" s="1"/>
  <c r="P47" i="4"/>
  <c r="P44" i="4"/>
  <c r="L126" i="4" s="1"/>
  <c r="P68" i="4"/>
  <c r="P78" i="4"/>
  <c r="L65" i="4"/>
  <c r="L77" i="4"/>
  <c r="M36" i="4"/>
  <c r="N36" i="4" s="1"/>
  <c r="M52" i="4"/>
  <c r="N52" i="4" s="1"/>
  <c r="M68" i="4"/>
  <c r="N68" i="4" s="1"/>
  <c r="M84" i="4"/>
  <c r="N84" i="4" s="1"/>
  <c r="M39" i="4"/>
  <c r="N39" i="4" s="1"/>
  <c r="M55" i="4"/>
  <c r="N55" i="4" s="1"/>
  <c r="M71" i="4"/>
  <c r="N71" i="4" s="1"/>
  <c r="L38" i="4"/>
  <c r="L76" i="4"/>
  <c r="M33" i="4"/>
  <c r="N33" i="4" s="1"/>
  <c r="M49" i="4"/>
  <c r="N49" i="4" s="1"/>
  <c r="P53" i="4"/>
  <c r="L79" i="4"/>
  <c r="L50" i="4"/>
  <c r="M85" i="4"/>
  <c r="N85" i="4" s="1"/>
  <c r="L52" i="4"/>
  <c r="L40" i="4"/>
  <c r="L34" i="4"/>
  <c r="AK59" i="4"/>
  <c r="AN59" i="4"/>
  <c r="AL59" i="4"/>
  <c r="AM59" i="4"/>
  <c r="N103" i="4"/>
  <c r="N111" i="4"/>
  <c r="N119" i="4"/>
  <c r="N127" i="4"/>
  <c r="N97" i="4"/>
  <c r="N105" i="4"/>
  <c r="N113" i="4"/>
  <c r="N121" i="4"/>
  <c r="N124" i="4"/>
  <c r="N116" i="4"/>
  <c r="N108" i="4"/>
  <c r="N100" i="4"/>
  <c r="N92" i="4"/>
  <c r="N122" i="4"/>
  <c r="N114" i="4"/>
  <c r="N106" i="4"/>
  <c r="N98" i="4"/>
  <c r="N99" i="4"/>
  <c r="N107" i="4"/>
  <c r="N115" i="4"/>
  <c r="N123" i="4"/>
  <c r="N101" i="4"/>
  <c r="N109" i="4"/>
  <c r="N117" i="4"/>
  <c r="N125" i="4"/>
  <c r="N128" i="4"/>
  <c r="N120" i="4"/>
  <c r="N112" i="4"/>
  <c r="N104" i="4"/>
  <c r="N96" i="4"/>
  <c r="N126" i="4"/>
  <c r="N118" i="4"/>
  <c r="N110" i="4"/>
  <c r="N102" i="4"/>
  <c r="N94" i="4"/>
  <c r="AJ14" i="4"/>
  <c r="AJ41" i="4"/>
  <c r="AL32" i="4"/>
  <c r="AO32" i="4"/>
  <c r="AN32" i="4"/>
  <c r="AL41" i="4"/>
  <c r="AN41" i="4"/>
  <c r="AI59" i="4"/>
  <c r="AJ59" i="4"/>
  <c r="AO59" i="4"/>
  <c r="AP59" i="4"/>
  <c r="N89" i="4" l="1"/>
  <c r="M29" i="4"/>
  <c r="N29" i="4" s="1"/>
  <c r="R29" i="4" s="1"/>
  <c r="P30" i="4"/>
  <c r="P29" i="4"/>
  <c r="L111" i="4" s="1"/>
  <c r="O22" i="4"/>
  <c r="L21" i="4"/>
  <c r="O32" i="4"/>
  <c r="O21" i="4"/>
  <c r="M32" i="4"/>
  <c r="N32" i="4" s="1"/>
  <c r="Q32" i="4" s="1"/>
  <c r="M18" i="4"/>
  <c r="N18" i="4" s="1"/>
  <c r="Q18" i="4" s="1"/>
  <c r="P19" i="4"/>
  <c r="M25" i="4"/>
  <c r="N25" i="4" s="1"/>
  <c r="S25" i="4" s="1"/>
  <c r="O24" i="4"/>
  <c r="L32" i="4"/>
  <c r="M14" i="4"/>
  <c r="N14" i="4" s="1"/>
  <c r="R14" i="4" s="1"/>
  <c r="P18" i="4"/>
  <c r="P24" i="4"/>
  <c r="O19" i="4"/>
  <c r="L17" i="4"/>
  <c r="M17" i="4"/>
  <c r="N17" i="4" s="1"/>
  <c r="S17" i="4" s="1"/>
  <c r="P23" i="4"/>
  <c r="M27" i="4"/>
  <c r="N27" i="4" s="1"/>
  <c r="R27" i="4" s="1"/>
  <c r="L28" i="4"/>
  <c r="O27" i="4"/>
  <c r="L27" i="4"/>
  <c r="P27" i="4"/>
  <c r="L109" i="4" s="1"/>
  <c r="O29" i="4"/>
  <c r="O30" i="4"/>
  <c r="M30" i="4"/>
  <c r="N30" i="4" s="1"/>
  <c r="S30" i="4" s="1"/>
  <c r="P25" i="4"/>
  <c r="L107" i="4" s="1"/>
  <c r="L24" i="4"/>
  <c r="O16" i="4"/>
  <c r="M20" i="4"/>
  <c r="N20" i="4" s="1"/>
  <c r="S20" i="4" s="1"/>
  <c r="P31" i="4"/>
  <c r="L22" i="4"/>
  <c r="M31" i="4"/>
  <c r="N31" i="4" s="1"/>
  <c r="R31" i="4" s="1"/>
  <c r="P22" i="4"/>
  <c r="P16" i="4"/>
  <c r="M24" i="4"/>
  <c r="N24" i="4" s="1"/>
  <c r="S24" i="4" s="1"/>
  <c r="P26" i="4"/>
  <c r="L16" i="4"/>
  <c r="L30" i="4"/>
  <c r="M21" i="4"/>
  <c r="N21" i="4" s="1"/>
  <c r="S21" i="4" s="1"/>
  <c r="O17" i="4"/>
  <c r="O26" i="4"/>
  <c r="M19" i="4"/>
  <c r="N19" i="4" s="1"/>
  <c r="R19" i="4" s="1"/>
  <c r="M16" i="4"/>
  <c r="N16" i="4" s="1"/>
  <c r="R16" i="4" s="1"/>
  <c r="L29" i="4"/>
  <c r="O23" i="4"/>
  <c r="O28" i="4"/>
  <c r="M23" i="4"/>
  <c r="N23" i="4" s="1"/>
  <c r="P28" i="4"/>
  <c r="P17" i="4"/>
  <c r="P20" i="4"/>
  <c r="L26" i="4"/>
  <c r="L19" i="4"/>
  <c r="L25" i="4"/>
  <c r="P21" i="4"/>
  <c r="O25" i="4"/>
  <c r="O18" i="4"/>
  <c r="L20" i="4"/>
  <c r="L18" i="4"/>
  <c r="L31" i="4"/>
  <c r="M28" i="4"/>
  <c r="N28" i="4" s="1"/>
  <c r="Q28" i="4" s="1"/>
  <c r="L23" i="4"/>
  <c r="M22" i="4"/>
  <c r="N22" i="4" s="1"/>
  <c r="R22" i="4" s="1"/>
  <c r="M26" i="4"/>
  <c r="N26" i="4" s="1"/>
  <c r="Q26" i="4" s="1"/>
  <c r="P32" i="4"/>
  <c r="O31" i="4"/>
  <c r="O20" i="4"/>
  <c r="B129" i="13"/>
  <c r="C129" i="13"/>
  <c r="M8" i="4"/>
  <c r="P8" i="4"/>
  <c r="P10" i="4"/>
  <c r="P15" i="4"/>
  <c r="O15" i="4"/>
  <c r="N93" i="4"/>
  <c r="N95" i="4"/>
  <c r="L15" i="4"/>
  <c r="M15" i="4"/>
  <c r="N15" i="4" s="1"/>
  <c r="Q15" i="4" s="1"/>
  <c r="P14" i="4"/>
  <c r="L96" i="4" s="1"/>
  <c r="O9" i="4"/>
  <c r="L14" i="4"/>
  <c r="O14" i="4"/>
  <c r="L12" i="4"/>
  <c r="L7" i="4"/>
  <c r="A44" i="12"/>
  <c r="A44" i="13"/>
  <c r="A45" i="12"/>
  <c r="A45" i="13"/>
  <c r="A127" i="13"/>
  <c r="M7" i="4"/>
  <c r="M9" i="4"/>
  <c r="O7" i="4"/>
  <c r="P9" i="4"/>
  <c r="A46" i="12"/>
  <c r="A46" i="13"/>
  <c r="A47" i="12"/>
  <c r="A47" i="13"/>
  <c r="L8" i="4"/>
  <c r="L9" i="4"/>
  <c r="P7" i="4"/>
  <c r="O8" i="4"/>
  <c r="A48" i="12"/>
  <c r="A48" i="13"/>
  <c r="O13" i="4"/>
  <c r="P11" i="4"/>
  <c r="M12" i="4"/>
  <c r="N12" i="4" s="1"/>
  <c r="Q12" i="4" s="1"/>
  <c r="L11" i="4"/>
  <c r="L13" i="4"/>
  <c r="O12" i="4"/>
  <c r="P12" i="4"/>
  <c r="M10" i="4"/>
  <c r="M13" i="4"/>
  <c r="O10" i="4"/>
  <c r="O11" i="4"/>
  <c r="L10" i="4"/>
  <c r="M11" i="4"/>
  <c r="P13" i="4"/>
  <c r="N8" i="4"/>
  <c r="S8" i="4" s="1"/>
  <c r="AQ50" i="4"/>
  <c r="F42" i="4" s="1"/>
  <c r="AS42" i="4" s="1"/>
  <c r="AR50" i="4"/>
  <c r="H35" i="1" s="1"/>
  <c r="AT3" i="7" s="1"/>
  <c r="AR23" i="4"/>
  <c r="P34" i="1" s="1"/>
  <c r="AS3" i="7" s="1"/>
  <c r="AQ23" i="4"/>
  <c r="F15" i="4" s="1"/>
  <c r="AQ32" i="4"/>
  <c r="F24" i="4" s="1"/>
  <c r="AQ41" i="4"/>
  <c r="F33" i="4" s="1"/>
  <c r="AR14" i="4"/>
  <c r="H34" i="1" s="1"/>
  <c r="AR3" i="7" s="1"/>
  <c r="AQ59" i="4"/>
  <c r="F51" i="4" s="1"/>
  <c r="AR59" i="4"/>
  <c r="P35" i="1" s="1"/>
  <c r="AU3" i="7" s="1"/>
  <c r="AR32" i="4"/>
  <c r="H33" i="1" s="1"/>
  <c r="R33" i="4"/>
  <c r="Q33" i="4"/>
  <c r="S33" i="4"/>
  <c r="S55" i="4"/>
  <c r="Q55" i="4"/>
  <c r="R55" i="4"/>
  <c r="R84" i="4"/>
  <c r="S84" i="4"/>
  <c r="Q84" i="4"/>
  <c r="S52" i="4"/>
  <c r="R52" i="4"/>
  <c r="Q52" i="4"/>
  <c r="S57" i="4"/>
  <c r="Q57" i="4"/>
  <c r="R57" i="4"/>
  <c r="Q79" i="4"/>
  <c r="S79" i="4"/>
  <c r="R79" i="4"/>
  <c r="R47" i="4"/>
  <c r="Q47" i="4"/>
  <c r="R80" i="4"/>
  <c r="S80" i="4"/>
  <c r="Q80" i="4"/>
  <c r="S64" i="4"/>
  <c r="Q64" i="4"/>
  <c r="R64" i="4"/>
  <c r="Q48" i="4"/>
  <c r="R48" i="4"/>
  <c r="S48" i="4"/>
  <c r="Q81" i="4"/>
  <c r="S81" i="4"/>
  <c r="R81" i="4"/>
  <c r="S73" i="4"/>
  <c r="Q73" i="4"/>
  <c r="R73" i="4"/>
  <c r="R61" i="4"/>
  <c r="S61" i="4"/>
  <c r="Q61" i="4"/>
  <c r="S60" i="4"/>
  <c r="Q60" i="4"/>
  <c r="R60" i="4"/>
  <c r="Q46" i="4"/>
  <c r="S46" i="4"/>
  <c r="R46" i="4"/>
  <c r="S83" i="4"/>
  <c r="R83" i="4"/>
  <c r="Q83" i="4"/>
  <c r="R67" i="4"/>
  <c r="S67" i="4"/>
  <c r="Q67" i="4"/>
  <c r="S51" i="4"/>
  <c r="Q51" i="4"/>
  <c r="R51" i="4"/>
  <c r="R35" i="4"/>
  <c r="Q35" i="4"/>
  <c r="S35" i="4"/>
  <c r="S70" i="4"/>
  <c r="R70" i="4"/>
  <c r="Q70" i="4"/>
  <c r="Q38" i="4"/>
  <c r="R38" i="4"/>
  <c r="S38" i="4"/>
  <c r="R53" i="4"/>
  <c r="Q53" i="4"/>
  <c r="S53" i="4"/>
  <c r="R37" i="4"/>
  <c r="Q37" i="4"/>
  <c r="S37" i="4"/>
  <c r="S82" i="4"/>
  <c r="Q82" i="4"/>
  <c r="R82" i="4"/>
  <c r="R66" i="4"/>
  <c r="Q66" i="4"/>
  <c r="S66" i="4"/>
  <c r="S50" i="4"/>
  <c r="Q50" i="4"/>
  <c r="R50" i="4"/>
  <c r="R34" i="4"/>
  <c r="S34" i="4"/>
  <c r="Q34" i="4"/>
  <c r="AQ14" i="4"/>
  <c r="F6" i="4" s="1"/>
  <c r="AR41" i="4"/>
  <c r="P33" i="1" s="1"/>
  <c r="AQ3" i="7" s="1"/>
  <c r="S85" i="4"/>
  <c r="Q85" i="4"/>
  <c r="R85" i="4"/>
  <c r="R49" i="4"/>
  <c r="S49" i="4"/>
  <c r="Q49" i="4"/>
  <c r="R71" i="4"/>
  <c r="S71" i="4"/>
  <c r="Q71" i="4"/>
  <c r="Q39" i="4"/>
  <c r="R39" i="4"/>
  <c r="S39" i="4"/>
  <c r="R68" i="4"/>
  <c r="Q68" i="4"/>
  <c r="S68" i="4"/>
  <c r="Q36" i="4"/>
  <c r="S36" i="4"/>
  <c r="R36" i="4"/>
  <c r="S41" i="4"/>
  <c r="Q41" i="4"/>
  <c r="R41" i="4"/>
  <c r="Q77" i="4"/>
  <c r="S77" i="4"/>
  <c r="R77" i="4"/>
  <c r="Q63" i="4"/>
  <c r="S63" i="4"/>
  <c r="R63" i="4"/>
  <c r="R72" i="4"/>
  <c r="Q72" i="4"/>
  <c r="S72" i="4"/>
  <c r="S56" i="4"/>
  <c r="Q56" i="4"/>
  <c r="R56" i="4"/>
  <c r="R40" i="4"/>
  <c r="Q40" i="4"/>
  <c r="S40" i="4"/>
  <c r="Q65" i="4"/>
  <c r="S65" i="4"/>
  <c r="R65" i="4"/>
  <c r="Q69" i="4"/>
  <c r="S69" i="4"/>
  <c r="R69" i="4"/>
  <c r="R62" i="4"/>
  <c r="Q62" i="4"/>
  <c r="S62" i="4"/>
  <c r="R76" i="4"/>
  <c r="Q76" i="4"/>
  <c r="S76" i="4"/>
  <c r="Q44" i="4"/>
  <c r="S44" i="4"/>
  <c r="R44" i="4"/>
  <c r="S78" i="4"/>
  <c r="R78" i="4"/>
  <c r="Q78" i="4"/>
  <c r="R75" i="4"/>
  <c r="Q75" i="4"/>
  <c r="S75" i="4"/>
  <c r="R59" i="4"/>
  <c r="Q59" i="4"/>
  <c r="S59" i="4"/>
  <c r="R43" i="4"/>
  <c r="Q43" i="4"/>
  <c r="S43" i="4"/>
  <c r="Q86" i="4"/>
  <c r="S86" i="4"/>
  <c r="R86" i="4"/>
  <c r="Q54" i="4"/>
  <c r="S54" i="4"/>
  <c r="R54" i="4"/>
  <c r="R45" i="4"/>
  <c r="S45" i="4"/>
  <c r="Q45" i="4"/>
  <c r="Q74" i="4"/>
  <c r="S74" i="4"/>
  <c r="R74" i="4"/>
  <c r="Q58" i="4"/>
  <c r="S58" i="4"/>
  <c r="R58" i="4"/>
  <c r="Q42" i="4"/>
  <c r="S42" i="4"/>
  <c r="R42" i="4"/>
  <c r="S19" i="4" l="1"/>
  <c r="Q29" i="4"/>
  <c r="S31" i="4"/>
  <c r="R17" i="4"/>
  <c r="Q14" i="4"/>
  <c r="R25" i="4"/>
  <c r="S28" i="4"/>
  <c r="S32" i="4"/>
  <c r="S29" i="4"/>
  <c r="S16" i="4"/>
  <c r="S14" i="4"/>
  <c r="L112" i="4"/>
  <c r="Q21" i="4"/>
  <c r="R24" i="4"/>
  <c r="Q22" i="4"/>
  <c r="Q16" i="4"/>
  <c r="L94" i="4"/>
  <c r="Q27" i="4"/>
  <c r="L105" i="4"/>
  <c r="Q25" i="4"/>
  <c r="Q17" i="4"/>
  <c r="Q31" i="4"/>
  <c r="L104" i="4"/>
  <c r="S27" i="4"/>
  <c r="R28" i="4"/>
  <c r="Q19" i="4"/>
  <c r="R18" i="4"/>
  <c r="L101" i="4"/>
  <c r="S26" i="4"/>
  <c r="S18" i="4"/>
  <c r="Q30" i="4"/>
  <c r="S22" i="4"/>
  <c r="R32" i="4"/>
  <c r="R20" i="4"/>
  <c r="L99" i="4"/>
  <c r="L100" i="4"/>
  <c r="Q20" i="4"/>
  <c r="Q23" i="4"/>
  <c r="R30" i="4"/>
  <c r="L114" i="4"/>
  <c r="R26" i="4"/>
  <c r="R21" i="4"/>
  <c r="Q24" i="4"/>
  <c r="S23" i="4"/>
  <c r="L103" i="4"/>
  <c r="L102" i="4"/>
  <c r="L108" i="4"/>
  <c r="L106" i="4"/>
  <c r="R23" i="4"/>
  <c r="L97" i="4"/>
  <c r="L110" i="4"/>
  <c r="L98" i="4"/>
  <c r="L113" i="4"/>
  <c r="R15" i="4"/>
  <c r="N9" i="4"/>
  <c r="L91" i="4" s="1"/>
  <c r="N7" i="4"/>
  <c r="R7" i="4" s="1"/>
  <c r="S15" i="4"/>
  <c r="N11" i="4"/>
  <c r="R11" i="4" s="1"/>
  <c r="C47" i="13"/>
  <c r="B47" i="13"/>
  <c r="C127" i="13"/>
  <c r="B127" i="13"/>
  <c r="C45" i="13"/>
  <c r="B45" i="13"/>
  <c r="C48" i="13"/>
  <c r="B48" i="13"/>
  <c r="C46" i="13"/>
  <c r="B46" i="13"/>
  <c r="C44" i="13"/>
  <c r="B44" i="13"/>
  <c r="R12" i="4"/>
  <c r="N13" i="4"/>
  <c r="L95" i="4" s="1"/>
  <c r="N10" i="4"/>
  <c r="L92" i="4" s="1"/>
  <c r="R8" i="4"/>
  <c r="S12" i="4"/>
  <c r="L90" i="4"/>
  <c r="Q8" i="4"/>
  <c r="A37" i="14"/>
  <c r="P36" i="1"/>
  <c r="N48" i="1" s="1"/>
  <c r="AY3" i="7" s="1"/>
  <c r="AP3" i="7"/>
  <c r="AV3" i="7" s="1"/>
  <c r="A46" i="14"/>
  <c r="AS51" i="4"/>
  <c r="S9" i="4" l="1"/>
  <c r="Q9" i="4"/>
  <c r="R9" i="4"/>
  <c r="L89" i="4"/>
  <c r="L93" i="4"/>
  <c r="S7" i="4"/>
  <c r="Q7" i="4"/>
  <c r="S11" i="4"/>
  <c r="Q11" i="4"/>
  <c r="Q10" i="4"/>
  <c r="S10" i="4"/>
  <c r="R10" i="4"/>
  <c r="Q13" i="4"/>
  <c r="S13" i="4"/>
  <c r="R13" i="4"/>
</calcChain>
</file>

<file path=xl/sharedStrings.xml><?xml version="1.0" encoding="utf-8"?>
<sst xmlns="http://schemas.openxmlformats.org/spreadsheetml/2006/main" count="875" uniqueCount="320">
  <si>
    <t>チーム登録番号：</t>
    <rPh sb="3" eb="5">
      <t>トウロク</t>
    </rPh>
    <rPh sb="5" eb="7">
      <t>バンゴウ</t>
    </rPh>
    <phoneticPr fontId="2"/>
  </si>
  <si>
    <t>チーム名称：</t>
    <rPh sb="3" eb="5">
      <t>メイショウ</t>
    </rPh>
    <phoneticPr fontId="2"/>
  </si>
  <si>
    <t>チーム略称：</t>
    <rPh sb="3" eb="5">
      <t>リャクショウ</t>
    </rPh>
    <phoneticPr fontId="2"/>
  </si>
  <si>
    <t>申込責任者：</t>
    <rPh sb="0" eb="2">
      <t>モウシコミ</t>
    </rPh>
    <rPh sb="2" eb="5">
      <t>セキニンシャ</t>
    </rPh>
    <phoneticPr fontId="2"/>
  </si>
  <si>
    <t>連絡先住所：</t>
    <rPh sb="0" eb="3">
      <t>レンラクサキ</t>
    </rPh>
    <rPh sb="3" eb="5">
      <t>ジュウショ</t>
    </rPh>
    <phoneticPr fontId="2"/>
  </si>
  <si>
    <t>〒</t>
    <phoneticPr fontId="2"/>
  </si>
  <si>
    <t>℡</t>
    <phoneticPr fontId="2"/>
  </si>
  <si>
    <t>大会初日：</t>
    <rPh sb="0" eb="2">
      <t>タイカイ</t>
    </rPh>
    <rPh sb="2" eb="4">
      <t>ショニチ</t>
    </rPh>
    <phoneticPr fontId="2"/>
  </si>
  <si>
    <t>大会最終日：</t>
    <rPh sb="0" eb="2">
      <t>タイカイ</t>
    </rPh>
    <rPh sb="2" eb="5">
      <t>サイシュウビ</t>
    </rPh>
    <phoneticPr fontId="2"/>
  </si>
  <si>
    <t>生年月日</t>
    <rPh sb="0" eb="2">
      <t>セイネン</t>
    </rPh>
    <rPh sb="2" eb="4">
      <t>ガッピ</t>
    </rPh>
    <phoneticPr fontId="2"/>
  </si>
  <si>
    <t>登録種別</t>
    <rPh sb="0" eb="2">
      <t>トウロク</t>
    </rPh>
    <rPh sb="2" eb="4">
      <t>シュベツ</t>
    </rPh>
    <phoneticPr fontId="2"/>
  </si>
  <si>
    <t>No</t>
    <phoneticPr fontId="2"/>
  </si>
  <si>
    <t>姓</t>
    <rPh sb="0" eb="1">
      <t>セイ</t>
    </rPh>
    <phoneticPr fontId="2"/>
  </si>
  <si>
    <t>名</t>
    <rPh sb="0" eb="1">
      <t>ナ</t>
    </rPh>
    <phoneticPr fontId="2"/>
  </si>
  <si>
    <t>姓カナ</t>
    <rPh sb="0" eb="1">
      <t>セイ</t>
    </rPh>
    <phoneticPr fontId="2"/>
  </si>
  <si>
    <t>名カナ</t>
    <rPh sb="0" eb="1">
      <t>ナ</t>
    </rPh>
    <phoneticPr fontId="2"/>
  </si>
  <si>
    <t>No.</t>
    <phoneticPr fontId="2"/>
  </si>
  <si>
    <t>チーム名</t>
    <rPh sb="3" eb="4">
      <t>メイ</t>
    </rPh>
    <phoneticPr fontId="2"/>
  </si>
  <si>
    <t>合計年齢</t>
    <rPh sb="0" eb="2">
      <t>ゴウケイ</t>
    </rPh>
    <rPh sb="2" eb="4">
      <t>ネンレイ</t>
    </rPh>
    <phoneticPr fontId="2"/>
  </si>
  <si>
    <t>第一泳者</t>
    <rPh sb="0" eb="2">
      <t>ダイイチ</t>
    </rPh>
    <rPh sb="2" eb="4">
      <t>エイシャ</t>
    </rPh>
    <phoneticPr fontId="2"/>
  </si>
  <si>
    <t>第二泳者</t>
    <rPh sb="0" eb="2">
      <t>ダイニ</t>
    </rPh>
    <rPh sb="2" eb="4">
      <t>エイシャ</t>
    </rPh>
    <phoneticPr fontId="2"/>
  </si>
  <si>
    <t>第三泳者</t>
    <rPh sb="0" eb="1">
      <t>ダイ</t>
    </rPh>
    <rPh sb="1" eb="2">
      <t>サン</t>
    </rPh>
    <rPh sb="2" eb="4">
      <t>エイシャ</t>
    </rPh>
    <phoneticPr fontId="2"/>
  </si>
  <si>
    <t>第四泳者</t>
    <rPh sb="0" eb="1">
      <t>ダイ</t>
    </rPh>
    <rPh sb="1" eb="2">
      <t>ヨン</t>
    </rPh>
    <rPh sb="2" eb="4">
      <t>エイシャ</t>
    </rPh>
    <phoneticPr fontId="2"/>
  </si>
  <si>
    <t>ｴﾝﾄﾘｰﾀｲﾑ</t>
    <phoneticPr fontId="2"/>
  </si>
  <si>
    <t>年齢</t>
    <rPh sb="0" eb="2">
      <t>ネンレイ</t>
    </rPh>
    <phoneticPr fontId="2"/>
  </si>
  <si>
    <t>区分</t>
    <rPh sb="0" eb="2">
      <t>クブン</t>
    </rPh>
    <phoneticPr fontId="2"/>
  </si>
  <si>
    <t>Fax</t>
    <phoneticPr fontId="2"/>
  </si>
  <si>
    <t>メールアドレス</t>
    <phoneticPr fontId="2"/>
  </si>
  <si>
    <t>競技役員：</t>
    <rPh sb="0" eb="2">
      <t>キョウギ</t>
    </rPh>
    <rPh sb="2" eb="4">
      <t>ヤクイン</t>
    </rPh>
    <phoneticPr fontId="2"/>
  </si>
  <si>
    <t>６日</t>
    <rPh sb="1" eb="2">
      <t>ニチ</t>
    </rPh>
    <phoneticPr fontId="2"/>
  </si>
  <si>
    <t>７日</t>
    <rPh sb="1" eb="2">
      <t>ニチ</t>
    </rPh>
    <phoneticPr fontId="2"/>
  </si>
  <si>
    <t>フリガナ</t>
    <phoneticPr fontId="2"/>
  </si>
  <si>
    <t>◎参加人数</t>
    <rPh sb="1" eb="3">
      <t>サンカ</t>
    </rPh>
    <rPh sb="3" eb="5">
      <t>ニンズウ</t>
    </rPh>
    <phoneticPr fontId="2"/>
  </si>
  <si>
    <t>女子</t>
    <rPh sb="0" eb="2">
      <t>ジョシ</t>
    </rPh>
    <phoneticPr fontId="2"/>
  </si>
  <si>
    <t>男子</t>
    <rPh sb="0" eb="2">
      <t>ダンシ</t>
    </rPh>
    <phoneticPr fontId="2"/>
  </si>
  <si>
    <t>合計</t>
    <rPh sb="0" eb="2">
      <t>ゴウケイ</t>
    </rPh>
    <phoneticPr fontId="2"/>
  </si>
  <si>
    <t>◎リレー種目数</t>
    <rPh sb="4" eb="6">
      <t>シュモク</t>
    </rPh>
    <rPh sb="6" eb="7">
      <t>スウ</t>
    </rPh>
    <phoneticPr fontId="2"/>
  </si>
  <si>
    <t>◎個人種目数</t>
    <rPh sb="1" eb="3">
      <t>コジン</t>
    </rPh>
    <rPh sb="3" eb="5">
      <t>シュモク</t>
    </rPh>
    <rPh sb="5" eb="6">
      <t>スウ</t>
    </rPh>
    <phoneticPr fontId="2"/>
  </si>
  <si>
    <t>女子メドレー</t>
    <rPh sb="0" eb="2">
      <t>ジョシ</t>
    </rPh>
    <phoneticPr fontId="2"/>
  </si>
  <si>
    <t>男子メドレー</t>
    <rPh sb="0" eb="2">
      <t>ダンシ</t>
    </rPh>
    <phoneticPr fontId="2"/>
  </si>
  <si>
    <t>混合メドレー</t>
    <rPh sb="0" eb="2">
      <t>コンゴウ</t>
    </rPh>
    <phoneticPr fontId="2"/>
  </si>
  <si>
    <t>女子フリー</t>
    <rPh sb="0" eb="2">
      <t>ジョシ</t>
    </rPh>
    <phoneticPr fontId="2"/>
  </si>
  <si>
    <t>男子フリー</t>
    <rPh sb="0" eb="2">
      <t>ダンシ</t>
    </rPh>
    <phoneticPr fontId="2"/>
  </si>
  <si>
    <t>混合フリー</t>
    <rPh sb="0" eb="2">
      <t>コンゴウ</t>
    </rPh>
    <phoneticPr fontId="2"/>
  </si>
  <si>
    <t>リレー合計</t>
    <rPh sb="3" eb="5">
      <t>ゴウケイ</t>
    </rPh>
    <phoneticPr fontId="2"/>
  </si>
  <si>
    <t>◎申込金明細</t>
    <rPh sb="1" eb="3">
      <t>モウシコミ</t>
    </rPh>
    <rPh sb="3" eb="4">
      <t>キン</t>
    </rPh>
    <rPh sb="4" eb="6">
      <t>メイサイ</t>
    </rPh>
    <phoneticPr fontId="2"/>
  </si>
  <si>
    <t>プログラム</t>
    <phoneticPr fontId="2"/>
  </si>
  <si>
    <t>合計金額</t>
    <rPh sb="0" eb="2">
      <t>ゴウケイ</t>
    </rPh>
    <rPh sb="2" eb="4">
      <t>キンガク</t>
    </rPh>
    <phoneticPr fontId="2"/>
  </si>
  <si>
    <t>【　男子　】</t>
    <rPh sb="2" eb="4">
      <t>ダンシ</t>
    </rPh>
    <phoneticPr fontId="2"/>
  </si>
  <si>
    <t>【　女子　】</t>
    <rPh sb="2" eb="4">
      <t>ジョシ</t>
    </rPh>
    <phoneticPr fontId="2"/>
  </si>
  <si>
    <t>出場種目数</t>
    <rPh sb="0" eb="2">
      <t>シュツジョウ</t>
    </rPh>
    <rPh sb="2" eb="4">
      <t>シュモク</t>
    </rPh>
    <rPh sb="4" eb="5">
      <t>スウ</t>
    </rPh>
    <phoneticPr fontId="2"/>
  </si>
  <si>
    <t>①</t>
    <phoneticPr fontId="2"/>
  </si>
  <si>
    <t>②</t>
    <phoneticPr fontId="2"/>
  </si>
  <si>
    <t>③</t>
    <phoneticPr fontId="2"/>
  </si>
  <si>
    <t>④</t>
    <phoneticPr fontId="2"/>
  </si>
  <si>
    <t>＝</t>
    <phoneticPr fontId="2"/>
  </si>
  <si>
    <t>×</t>
    <phoneticPr fontId="2"/>
  </si>
  <si>
    <t>×</t>
    <phoneticPr fontId="2"/>
  </si>
  <si>
    <t>種目重複</t>
    <rPh sb="0" eb="2">
      <t>シュモク</t>
    </rPh>
    <rPh sb="2" eb="4">
      <t>チョウフク</t>
    </rPh>
    <phoneticPr fontId="2"/>
  </si>
  <si>
    <t>【　男子メドレーリレー　】</t>
    <rPh sb="2" eb="4">
      <t>ダンシ</t>
    </rPh>
    <phoneticPr fontId="2"/>
  </si>
  <si>
    <t>【　男子フリーリレー　】</t>
    <rPh sb="2" eb="4">
      <t>ダンシ</t>
    </rPh>
    <phoneticPr fontId="2"/>
  </si>
  <si>
    <t>【　女子メドレーリレー　】</t>
    <rPh sb="2" eb="4">
      <t>ジョシ</t>
    </rPh>
    <phoneticPr fontId="2"/>
  </si>
  <si>
    <t>【　女子フリーリレー　】</t>
    <rPh sb="2" eb="4">
      <t>ジョシ</t>
    </rPh>
    <phoneticPr fontId="2"/>
  </si>
  <si>
    <t>【　混合メドレーリレー　】</t>
    <rPh sb="2" eb="4">
      <t>コンゴウ</t>
    </rPh>
    <phoneticPr fontId="2"/>
  </si>
  <si>
    <t>【　混合フリーリレー　】</t>
    <rPh sb="2" eb="4">
      <t>コンゴウ</t>
    </rPh>
    <phoneticPr fontId="2"/>
  </si>
  <si>
    <t>※個人種目の入力を先に行って下さい。</t>
    <rPh sb="1" eb="3">
      <t>コジン</t>
    </rPh>
    <rPh sb="3" eb="5">
      <t>シュモク</t>
    </rPh>
    <rPh sb="6" eb="8">
      <t>ニュウリョク</t>
    </rPh>
    <rPh sb="9" eb="10">
      <t>サキ</t>
    </rPh>
    <rPh sb="11" eb="12">
      <t>オコナ</t>
    </rPh>
    <rPh sb="14" eb="15">
      <t>クダ</t>
    </rPh>
    <phoneticPr fontId="2"/>
  </si>
  <si>
    <t>　</t>
    <phoneticPr fontId="13"/>
  </si>
  <si>
    <t>　　　　　　　　　　　</t>
    <phoneticPr fontId="13"/>
  </si>
  <si>
    <t>出　場　者　選　手　・　署　名　捺　印</t>
    <rPh sb="0" eb="1">
      <t>デ</t>
    </rPh>
    <rPh sb="2" eb="3">
      <t>バ</t>
    </rPh>
    <rPh sb="4" eb="5">
      <t>シャ</t>
    </rPh>
    <rPh sb="6" eb="7">
      <t>セン</t>
    </rPh>
    <rPh sb="8" eb="9">
      <t>テ</t>
    </rPh>
    <rPh sb="12" eb="13">
      <t>ショ</t>
    </rPh>
    <rPh sb="14" eb="15">
      <t>メイ</t>
    </rPh>
    <rPh sb="16" eb="17">
      <t>ナツ</t>
    </rPh>
    <rPh sb="18" eb="19">
      <t>イン</t>
    </rPh>
    <phoneticPr fontId="13"/>
  </si>
  <si>
    <t>Ｎｏ</t>
    <phoneticPr fontId="13"/>
  </si>
  <si>
    <t>印</t>
    <rPh sb="0" eb="1">
      <t>イン</t>
    </rPh>
    <phoneticPr fontId="13"/>
  </si>
  <si>
    <t>Ｎo</t>
    <phoneticPr fontId="13"/>
  </si>
  <si>
    <t>年　　　　月　　　　日</t>
    <rPh sb="0" eb="1">
      <t>ネン</t>
    </rPh>
    <rPh sb="5" eb="6">
      <t>ガツ</t>
    </rPh>
    <rPh sb="10" eb="11">
      <t>ニチ</t>
    </rPh>
    <phoneticPr fontId="13"/>
  </si>
  <si>
    <t>チーム名</t>
    <rPh sb="3" eb="4">
      <t>メイ</t>
    </rPh>
    <phoneticPr fontId="13"/>
  </si>
  <si>
    <t>住所〒</t>
    <rPh sb="0" eb="2">
      <t>ジュウショ</t>
    </rPh>
    <phoneticPr fontId="13"/>
  </si>
  <si>
    <t>ＴＥＬ</t>
    <phoneticPr fontId="13"/>
  </si>
  <si>
    <t>責任者名</t>
    <rPh sb="0" eb="3">
      <t>セキニンシャ</t>
    </rPh>
    <rPh sb="3" eb="4">
      <t>メイ</t>
    </rPh>
    <phoneticPr fontId="13"/>
  </si>
  <si>
    <t>色のついた部分のみ入力願います。</t>
    <rPh sb="0" eb="1">
      <t>イロ</t>
    </rPh>
    <rPh sb="5" eb="7">
      <t>ブブン</t>
    </rPh>
    <rPh sb="9" eb="11">
      <t>ニュウリョク</t>
    </rPh>
    <rPh sb="11" eb="12">
      <t>ネガ</t>
    </rPh>
    <phoneticPr fontId="2"/>
  </si>
  <si>
    <t>◎振込明細</t>
    <rPh sb="1" eb="3">
      <t>フリコミ</t>
    </rPh>
    <rPh sb="3" eb="5">
      <t>メイサイ</t>
    </rPh>
    <phoneticPr fontId="2"/>
  </si>
  <si>
    <t>※　振込手数料はチーム負担となります。</t>
    <rPh sb="2" eb="4">
      <t>フリコミ</t>
    </rPh>
    <rPh sb="4" eb="7">
      <t>テスウリョウ</t>
    </rPh>
    <rPh sb="11" eb="13">
      <t>フタン</t>
    </rPh>
    <phoneticPr fontId="2"/>
  </si>
  <si>
    <t>※　チーム名でお振込下さい。</t>
    <rPh sb="5" eb="6">
      <t>メイ</t>
    </rPh>
    <rPh sb="8" eb="10">
      <t>フリコミ</t>
    </rPh>
    <rPh sb="10" eb="11">
      <t>クダ</t>
    </rPh>
    <phoneticPr fontId="2"/>
  </si>
  <si>
    <t>に</t>
    <phoneticPr fontId="2"/>
  </si>
  <si>
    <t>名義で</t>
    <rPh sb="0" eb="2">
      <t>メイギ</t>
    </rPh>
    <phoneticPr fontId="2"/>
  </si>
  <si>
    <t>より</t>
    <phoneticPr fontId="2"/>
  </si>
  <si>
    <t>を振込済み。</t>
    <rPh sb="1" eb="3">
      <t>フリコミ</t>
    </rPh>
    <rPh sb="3" eb="4">
      <t>ズ</t>
    </rPh>
    <phoneticPr fontId="2"/>
  </si>
  <si>
    <t>指定口座</t>
    <rPh sb="0" eb="2">
      <t>シテイ</t>
    </rPh>
    <rPh sb="2" eb="4">
      <t>コウザ</t>
    </rPh>
    <phoneticPr fontId="2"/>
  </si>
  <si>
    <t>みずほ銀行　　市ヶ谷支店</t>
    <rPh sb="3" eb="5">
      <t>ギンコウ</t>
    </rPh>
    <rPh sb="7" eb="10">
      <t>イチガヤ</t>
    </rPh>
    <rPh sb="10" eb="12">
      <t>シテン</t>
    </rPh>
    <phoneticPr fontId="2"/>
  </si>
  <si>
    <t>普通預金　　　１８３０７３３</t>
    <rPh sb="0" eb="2">
      <t>フツウ</t>
    </rPh>
    <rPh sb="2" eb="4">
      <t>ヨキン</t>
    </rPh>
    <phoneticPr fontId="2"/>
  </si>
  <si>
    <t>口座名　　　　ＦＩＡマスターズ事務局</t>
    <rPh sb="7" eb="10">
      <t>エフアイエー</t>
    </rPh>
    <rPh sb="15" eb="18">
      <t>ジムキョク</t>
    </rPh>
    <phoneticPr fontId="2"/>
  </si>
  <si>
    <t>リレーオーダー用紙</t>
    <rPh sb="7" eb="9">
      <t>ヨウシ</t>
    </rPh>
    <phoneticPr fontId="2"/>
  </si>
  <si>
    <t>申込一覧表</t>
    <rPh sb="0" eb="2">
      <t>モウシコミ</t>
    </rPh>
    <rPh sb="2" eb="4">
      <t>イチラン</t>
    </rPh>
    <rPh sb="4" eb="5">
      <t>ヒョウ</t>
    </rPh>
    <phoneticPr fontId="2"/>
  </si>
  <si>
    <t>申込書</t>
    <rPh sb="0" eb="3">
      <t>モウシコミショ</t>
    </rPh>
    <phoneticPr fontId="2"/>
  </si>
  <si>
    <t>チーム名フリガナ：</t>
    <rPh sb="3" eb="4">
      <t>メイ</t>
    </rPh>
    <phoneticPr fontId="2"/>
  </si>
  <si>
    <t>X-MR</t>
    <phoneticPr fontId="2"/>
  </si>
  <si>
    <t>X-FR</t>
    <phoneticPr fontId="2"/>
  </si>
  <si>
    <t>MR</t>
    <phoneticPr fontId="2"/>
  </si>
  <si>
    <t>FR</t>
    <phoneticPr fontId="2"/>
  </si>
  <si>
    <t>振込日</t>
    <rPh sb="0" eb="2">
      <t>フリコミ</t>
    </rPh>
    <rPh sb="2" eb="3">
      <t>ビ</t>
    </rPh>
    <phoneticPr fontId="2"/>
  </si>
  <si>
    <t>名義</t>
    <rPh sb="0" eb="2">
      <t>メイギ</t>
    </rPh>
    <phoneticPr fontId="2"/>
  </si>
  <si>
    <t>金融機関</t>
    <rPh sb="0" eb="2">
      <t>キンユウ</t>
    </rPh>
    <rPh sb="2" eb="4">
      <t>キカン</t>
    </rPh>
    <phoneticPr fontId="2"/>
  </si>
  <si>
    <t>チーム番号</t>
    <rPh sb="3" eb="5">
      <t>バンゴウ</t>
    </rPh>
    <phoneticPr fontId="2"/>
  </si>
  <si>
    <t>チーム略称</t>
    <rPh sb="3" eb="5">
      <t>リャクショウ</t>
    </rPh>
    <phoneticPr fontId="2"/>
  </si>
  <si>
    <t>連絡責任者名</t>
    <rPh sb="0" eb="2">
      <t>レンラク</t>
    </rPh>
    <rPh sb="2" eb="5">
      <t>セキニンシャ</t>
    </rPh>
    <rPh sb="5" eb="6">
      <t>メイ</t>
    </rPh>
    <phoneticPr fontId="2"/>
  </si>
  <si>
    <t>責任者カナ</t>
    <rPh sb="0" eb="3">
      <t>セキニンシャ</t>
    </rPh>
    <phoneticPr fontId="2"/>
  </si>
  <si>
    <t>郵便番号</t>
    <rPh sb="0" eb="4">
      <t>ユウビンバンゴウ</t>
    </rPh>
    <phoneticPr fontId="2"/>
  </si>
  <si>
    <t>チーム名カナ</t>
    <rPh sb="3" eb="4">
      <t>メイ</t>
    </rPh>
    <phoneticPr fontId="2"/>
  </si>
  <si>
    <t>住所１</t>
    <rPh sb="0" eb="2">
      <t>ジュウショ</t>
    </rPh>
    <phoneticPr fontId="2"/>
  </si>
  <si>
    <t>住所２</t>
    <rPh sb="0" eb="2">
      <t>ジュウショ</t>
    </rPh>
    <phoneticPr fontId="2"/>
  </si>
  <si>
    <t>電話番号</t>
    <rPh sb="0" eb="2">
      <t>デンワ</t>
    </rPh>
    <rPh sb="2" eb="4">
      <t>バンゴウ</t>
    </rPh>
    <phoneticPr fontId="2"/>
  </si>
  <si>
    <t>ＦＡＸ番号</t>
    <rPh sb="3" eb="5">
      <t>バンゴウ</t>
    </rPh>
    <phoneticPr fontId="2"/>
  </si>
  <si>
    <t>メールアドレス</t>
    <phoneticPr fontId="2"/>
  </si>
  <si>
    <t>女子一般</t>
    <rPh sb="0" eb="2">
      <t>ジョシ</t>
    </rPh>
    <rPh sb="2" eb="4">
      <t>イッパン</t>
    </rPh>
    <phoneticPr fontId="2"/>
  </si>
  <si>
    <t>女子招待</t>
    <rPh sb="0" eb="2">
      <t>ジョシ</t>
    </rPh>
    <rPh sb="2" eb="4">
      <t>ショウタイ</t>
    </rPh>
    <phoneticPr fontId="2"/>
  </si>
  <si>
    <t>女子合計</t>
    <rPh sb="0" eb="2">
      <t>ジョシ</t>
    </rPh>
    <rPh sb="2" eb="4">
      <t>ゴウケイ</t>
    </rPh>
    <phoneticPr fontId="2"/>
  </si>
  <si>
    <t>男子一般</t>
    <rPh sb="0" eb="2">
      <t>ダンシ</t>
    </rPh>
    <rPh sb="2" eb="4">
      <t>イッパン</t>
    </rPh>
    <phoneticPr fontId="2"/>
  </si>
  <si>
    <t>男子招待</t>
    <rPh sb="0" eb="2">
      <t>ダンシ</t>
    </rPh>
    <rPh sb="2" eb="4">
      <t>ショウタイ</t>
    </rPh>
    <phoneticPr fontId="2"/>
  </si>
  <si>
    <t>男子合計</t>
    <rPh sb="0" eb="2">
      <t>ダンシ</t>
    </rPh>
    <rPh sb="2" eb="4">
      <t>ゴウケイ</t>
    </rPh>
    <phoneticPr fontId="2"/>
  </si>
  <si>
    <t>参加人数</t>
    <rPh sb="0" eb="2">
      <t>サンカ</t>
    </rPh>
    <rPh sb="2" eb="4">
      <t>ニンズウ</t>
    </rPh>
    <phoneticPr fontId="2"/>
  </si>
  <si>
    <t>男女一般</t>
    <rPh sb="0" eb="2">
      <t>ダンジョ</t>
    </rPh>
    <rPh sb="2" eb="4">
      <t>イッパン</t>
    </rPh>
    <phoneticPr fontId="2"/>
  </si>
  <si>
    <t>男女招待</t>
    <rPh sb="0" eb="2">
      <t>ダンジョ</t>
    </rPh>
    <rPh sb="2" eb="4">
      <t>ショウタイ</t>
    </rPh>
    <phoneticPr fontId="2"/>
  </si>
  <si>
    <t>男女合計</t>
    <rPh sb="0" eb="2">
      <t>ダンジョ</t>
    </rPh>
    <rPh sb="2" eb="4">
      <t>ゴウケイ</t>
    </rPh>
    <phoneticPr fontId="2"/>
  </si>
  <si>
    <t>リレー種目数</t>
    <rPh sb="3" eb="5">
      <t>シュモク</t>
    </rPh>
    <rPh sb="5" eb="6">
      <t>スウ</t>
    </rPh>
    <phoneticPr fontId="2"/>
  </si>
  <si>
    <t>個人種目数</t>
    <rPh sb="0" eb="2">
      <t>コジン</t>
    </rPh>
    <rPh sb="2" eb="4">
      <t>シュモク</t>
    </rPh>
    <rPh sb="4" eb="5">
      <t>スウ</t>
    </rPh>
    <phoneticPr fontId="2"/>
  </si>
  <si>
    <t>女子MR</t>
    <rPh sb="0" eb="2">
      <t>ジョシ</t>
    </rPh>
    <phoneticPr fontId="2"/>
  </si>
  <si>
    <t>女子FR</t>
    <rPh sb="0" eb="2">
      <t>ジョシ</t>
    </rPh>
    <phoneticPr fontId="2"/>
  </si>
  <si>
    <t>男子MR</t>
    <rPh sb="0" eb="2">
      <t>ダンシ</t>
    </rPh>
    <phoneticPr fontId="2"/>
  </si>
  <si>
    <t>男子FR</t>
    <rPh sb="0" eb="2">
      <t>ダンシ</t>
    </rPh>
    <phoneticPr fontId="2"/>
  </si>
  <si>
    <t>混合MR</t>
    <rPh sb="0" eb="2">
      <t>コンゴウ</t>
    </rPh>
    <phoneticPr fontId="2"/>
  </si>
  <si>
    <t>混合FR</t>
    <rPh sb="0" eb="2">
      <t>コンゴウ</t>
    </rPh>
    <phoneticPr fontId="2"/>
  </si>
  <si>
    <t>ランキング</t>
    <phoneticPr fontId="2"/>
  </si>
  <si>
    <t>入金金額</t>
    <rPh sb="0" eb="2">
      <t>ニュウキン</t>
    </rPh>
    <rPh sb="2" eb="4">
      <t>キンガク</t>
    </rPh>
    <phoneticPr fontId="2"/>
  </si>
  <si>
    <t>No</t>
    <phoneticPr fontId="2"/>
  </si>
  <si>
    <t>種　　目</t>
    <rPh sb="0" eb="1">
      <t>タネ</t>
    </rPh>
    <rPh sb="3" eb="4">
      <t>メ</t>
    </rPh>
    <phoneticPr fontId="2"/>
  </si>
  <si>
    <t>社団法人日本フィットネス産業協会</t>
    <rPh sb="0" eb="2">
      <t>シャダン</t>
    </rPh>
    <rPh sb="2" eb="4">
      <t>ホウジン</t>
    </rPh>
    <rPh sb="4" eb="6">
      <t>ニホン</t>
    </rPh>
    <rPh sb="12" eb="14">
      <t>サンギョウ</t>
    </rPh>
    <rPh sb="14" eb="16">
      <t>キョウカイ</t>
    </rPh>
    <phoneticPr fontId="13"/>
  </si>
  <si>
    <t>　　誓　約　書</t>
    <rPh sb="2" eb="3">
      <t>チカイ</t>
    </rPh>
    <rPh sb="4" eb="5">
      <t>ヤク</t>
    </rPh>
    <rPh sb="6" eb="7">
      <t>ショ</t>
    </rPh>
    <phoneticPr fontId="13"/>
  </si>
  <si>
    <t>氏　名</t>
    <rPh sb="0" eb="1">
      <t>シ</t>
    </rPh>
    <rPh sb="2" eb="3">
      <t>メイ</t>
    </rPh>
    <phoneticPr fontId="13"/>
  </si>
  <si>
    <t>氏　名　</t>
    <rPh sb="0" eb="1">
      <t>シ</t>
    </rPh>
    <rPh sb="2" eb="3">
      <t>メイ</t>
    </rPh>
    <phoneticPr fontId="13"/>
  </si>
  <si>
    <t>競技役員資格</t>
    <rPh sb="0" eb="2">
      <t>キョウギ</t>
    </rPh>
    <rPh sb="2" eb="4">
      <t>ヤクイン</t>
    </rPh>
    <rPh sb="4" eb="6">
      <t>シカク</t>
    </rPh>
    <phoneticPr fontId="2"/>
  </si>
  <si>
    <t>競技役員経験</t>
    <rPh sb="0" eb="2">
      <t>キョウギ</t>
    </rPh>
    <rPh sb="2" eb="4">
      <t>ヤクイン</t>
    </rPh>
    <rPh sb="4" eb="6">
      <t>ケイケン</t>
    </rPh>
    <phoneticPr fontId="2"/>
  </si>
  <si>
    <t>役職名</t>
    <rPh sb="0" eb="2">
      <t>ヤクショク</t>
    </rPh>
    <rPh sb="2" eb="3">
      <t>メイ</t>
    </rPh>
    <phoneticPr fontId="2"/>
  </si>
  <si>
    <t>氏名</t>
    <rPh sb="0" eb="2">
      <t>シメイ</t>
    </rPh>
    <phoneticPr fontId="2"/>
  </si>
  <si>
    <t>資格</t>
    <rPh sb="0" eb="2">
      <t>シカク</t>
    </rPh>
    <phoneticPr fontId="2"/>
  </si>
  <si>
    <t>経験</t>
    <rPh sb="0" eb="2">
      <t>ケイケン</t>
    </rPh>
    <phoneticPr fontId="2"/>
  </si>
  <si>
    <t>役職</t>
    <rPh sb="0" eb="2">
      <t>ヤクショク</t>
    </rPh>
    <phoneticPr fontId="2"/>
  </si>
  <si>
    <t>１日目競技役員</t>
    <rPh sb="1" eb="2">
      <t>ニチ</t>
    </rPh>
    <rPh sb="2" eb="3">
      <t>メ</t>
    </rPh>
    <rPh sb="3" eb="5">
      <t>キョウギ</t>
    </rPh>
    <rPh sb="5" eb="7">
      <t>ヤクイン</t>
    </rPh>
    <phoneticPr fontId="2"/>
  </si>
  <si>
    <t>２日目競技役員</t>
    <rPh sb="1" eb="2">
      <t>ニチ</t>
    </rPh>
    <rPh sb="2" eb="3">
      <t>メ</t>
    </rPh>
    <rPh sb="3" eb="5">
      <t>キョウギ</t>
    </rPh>
    <rPh sb="5" eb="7">
      <t>ヤクイン</t>
    </rPh>
    <phoneticPr fontId="2"/>
  </si>
  <si>
    <t>Ｆ Ｉ Ａ マ ス タ ー ズ ス イ ミ ン グ 選 手 権 大 会 ２ ０ １ １</t>
    <rPh sb="26" eb="27">
      <t>セン</t>
    </rPh>
    <rPh sb="28" eb="29">
      <t>テ</t>
    </rPh>
    <rPh sb="30" eb="31">
      <t>ケン</t>
    </rPh>
    <rPh sb="32" eb="33">
      <t>ダイ</t>
    </rPh>
    <rPh sb="34" eb="35">
      <t>カイ</t>
    </rPh>
    <phoneticPr fontId="13"/>
  </si>
  <si>
    <t>－　　　　</t>
    <phoneticPr fontId="13"/>
  </si>
  <si>
    <t>所属番号</t>
    <rPh sb="0" eb="2">
      <t>ショゾク</t>
    </rPh>
    <rPh sb="2" eb="4">
      <t>バンゴウ</t>
    </rPh>
    <phoneticPr fontId="2"/>
  </si>
  <si>
    <t>所属名</t>
    <rPh sb="0" eb="3">
      <t>ショゾクメイ</t>
    </rPh>
    <phoneticPr fontId="2"/>
  </si>
  <si>
    <t>所属略称</t>
    <rPh sb="0" eb="2">
      <t>ショゾク</t>
    </rPh>
    <rPh sb="2" eb="4">
      <t>リャクショウ</t>
    </rPh>
    <phoneticPr fontId="2"/>
  </si>
  <si>
    <t>所属名カナ</t>
    <rPh sb="0" eb="3">
      <t>ショゾクメイ</t>
    </rPh>
    <phoneticPr fontId="2"/>
  </si>
  <si>
    <t>所属略称カナ</t>
    <rPh sb="0" eb="2">
      <t>ショゾク</t>
    </rPh>
    <rPh sb="2" eb="4">
      <t>リャクショウ</t>
    </rPh>
    <phoneticPr fontId="2"/>
  </si>
  <si>
    <t>選手No</t>
    <rPh sb="0" eb="2">
      <t>センシュ</t>
    </rPh>
    <phoneticPr fontId="2"/>
  </si>
  <si>
    <t>性別</t>
    <rPh sb="0" eb="2">
      <t>セイベツ</t>
    </rPh>
    <phoneticPr fontId="2"/>
  </si>
  <si>
    <t>氏名カナ</t>
    <rPh sb="0" eb="2">
      <t>シメイ</t>
    </rPh>
    <phoneticPr fontId="2"/>
  </si>
  <si>
    <t>区分No</t>
    <rPh sb="0" eb="2">
      <t>クブン</t>
    </rPh>
    <phoneticPr fontId="2"/>
  </si>
  <si>
    <t>JASF</t>
    <phoneticPr fontId="2"/>
  </si>
  <si>
    <t>登録100</t>
    <rPh sb="0" eb="2">
      <t>トウロク</t>
    </rPh>
    <phoneticPr fontId="2"/>
  </si>
  <si>
    <t>氏名2</t>
    <rPh sb="0" eb="2">
      <t>シメイ</t>
    </rPh>
    <phoneticPr fontId="2"/>
  </si>
  <si>
    <t>団体番号</t>
    <rPh sb="0" eb="2">
      <t>ダンタイ</t>
    </rPh>
    <rPh sb="2" eb="4">
      <t>バンゴウ</t>
    </rPh>
    <phoneticPr fontId="2"/>
  </si>
  <si>
    <t>種目No</t>
    <rPh sb="0" eb="2">
      <t>シュモク</t>
    </rPh>
    <phoneticPr fontId="2"/>
  </si>
  <si>
    <t>距離</t>
    <rPh sb="0" eb="2">
      <t>キョリ</t>
    </rPh>
    <phoneticPr fontId="2"/>
  </si>
  <si>
    <t>オープン</t>
    <phoneticPr fontId="2"/>
  </si>
  <si>
    <t>エントリータイム</t>
    <phoneticPr fontId="2"/>
  </si>
  <si>
    <t>エントリータイム</t>
    <phoneticPr fontId="2"/>
  </si>
  <si>
    <t>性別</t>
    <rPh sb="0" eb="2">
      <t>セイベツ</t>
    </rPh>
    <phoneticPr fontId="24"/>
  </si>
  <si>
    <t>チーム名</t>
    <rPh sb="3" eb="4">
      <t>メイ</t>
    </rPh>
    <phoneticPr fontId="24"/>
  </si>
  <si>
    <t>チーム名カナ</t>
    <rPh sb="3" eb="4">
      <t>メイ</t>
    </rPh>
    <phoneticPr fontId="24"/>
  </si>
  <si>
    <t>区分No</t>
    <rPh sb="0" eb="2">
      <t>クブン</t>
    </rPh>
    <phoneticPr fontId="24"/>
  </si>
  <si>
    <t>エントリータイム</t>
    <phoneticPr fontId="24"/>
  </si>
  <si>
    <t>団体番号</t>
    <rPh sb="0" eb="2">
      <t>ダンタイ</t>
    </rPh>
    <rPh sb="2" eb="4">
      <t>バンゴウ</t>
    </rPh>
    <phoneticPr fontId="24"/>
  </si>
  <si>
    <t>オープン</t>
    <phoneticPr fontId="24"/>
  </si>
  <si>
    <t>種目No</t>
    <rPh sb="0" eb="2">
      <t>シュモク</t>
    </rPh>
    <phoneticPr fontId="24"/>
  </si>
  <si>
    <t>距離</t>
    <rPh sb="0" eb="2">
      <t>キョリ</t>
    </rPh>
    <phoneticPr fontId="24"/>
  </si>
  <si>
    <t>泳者1No</t>
    <rPh sb="0" eb="2">
      <t>エイシャ</t>
    </rPh>
    <phoneticPr fontId="24"/>
  </si>
  <si>
    <t>泳者2No</t>
    <rPh sb="0" eb="2">
      <t>エイシャ</t>
    </rPh>
    <phoneticPr fontId="24"/>
  </si>
  <si>
    <t>泳者3No</t>
    <rPh sb="0" eb="2">
      <t>エイシャ</t>
    </rPh>
    <phoneticPr fontId="24"/>
  </si>
  <si>
    <t>泳者4No</t>
    <rPh sb="0" eb="2">
      <t>エイシャ</t>
    </rPh>
    <phoneticPr fontId="24"/>
  </si>
  <si>
    <t>性</t>
    <rPh sb="0" eb="1">
      <t>セイ</t>
    </rPh>
    <phoneticPr fontId="2"/>
  </si>
  <si>
    <t>男子選択用</t>
    <rPh sb="0" eb="2">
      <t>ダンシ</t>
    </rPh>
    <rPh sb="2" eb="5">
      <t>センタクヨウ</t>
    </rPh>
    <phoneticPr fontId="2"/>
  </si>
  <si>
    <t>女子選択用</t>
    <rPh sb="0" eb="2">
      <t>ジョシ</t>
    </rPh>
    <rPh sb="2" eb="5">
      <t>センタクヨウ</t>
    </rPh>
    <phoneticPr fontId="2"/>
  </si>
  <si>
    <t>重複</t>
    <rPh sb="0" eb="2">
      <t>チョウフク</t>
    </rPh>
    <phoneticPr fontId="2"/>
  </si>
  <si>
    <t>選手ID</t>
    <rPh sb="0" eb="2">
      <t>センシュ</t>
    </rPh>
    <phoneticPr fontId="2"/>
  </si>
  <si>
    <t>申込み締切日：</t>
    <rPh sb="0" eb="2">
      <t>モウシコ</t>
    </rPh>
    <rPh sb="3" eb="6">
      <t>シメキリビ</t>
    </rPh>
    <phoneticPr fontId="2"/>
  </si>
  <si>
    <t>申込み開始日：</t>
    <rPh sb="0" eb="2">
      <t>モウシコミ</t>
    </rPh>
    <rPh sb="3" eb="6">
      <t>カイシビ</t>
    </rPh>
    <phoneticPr fontId="2"/>
  </si>
  <si>
    <t>①</t>
    <phoneticPr fontId="2"/>
  </si>
  <si>
    <t>②</t>
    <phoneticPr fontId="2"/>
  </si>
  <si>
    <t>大会名</t>
    <rPh sb="0" eb="2">
      <t>タイカイ</t>
    </rPh>
    <rPh sb="2" eb="3">
      <t>メイ</t>
    </rPh>
    <phoneticPr fontId="2"/>
  </si>
  <si>
    <t>訂正締切日</t>
    <rPh sb="0" eb="2">
      <t>テイセイ</t>
    </rPh>
    <rPh sb="2" eb="5">
      <t>シメキリビ</t>
    </rPh>
    <phoneticPr fontId="2"/>
  </si>
  <si>
    <t>返信宛先</t>
    <rPh sb="0" eb="2">
      <t>ヘンシン</t>
    </rPh>
    <rPh sb="2" eb="4">
      <t>アテサキ</t>
    </rPh>
    <phoneticPr fontId="2"/>
  </si>
  <si>
    <t>fia2011@tdsystem.co.jp</t>
    <phoneticPr fontId="2"/>
  </si>
  <si>
    <t>年齢</t>
    <rPh sb="0" eb="2">
      <t>ネンレイ</t>
    </rPh>
    <phoneticPr fontId="2"/>
  </si>
  <si>
    <t>氏名カナ</t>
    <rPh sb="0" eb="2">
      <t>シメイ</t>
    </rPh>
    <phoneticPr fontId="2"/>
  </si>
  <si>
    <t>氏名２</t>
    <rPh sb="0" eb="2">
      <t>シメイ</t>
    </rPh>
    <phoneticPr fontId="2"/>
  </si>
  <si>
    <t>Version2</t>
    <phoneticPr fontId="2"/>
  </si>
  <si>
    <t>種目①</t>
    <rPh sb="0" eb="2">
      <t>シュモク</t>
    </rPh>
    <phoneticPr fontId="2"/>
  </si>
  <si>
    <t>種目②</t>
    <rPh sb="0" eb="2">
      <t>シュモク</t>
    </rPh>
    <phoneticPr fontId="2"/>
  </si>
  <si>
    <t>種目③</t>
    <rPh sb="0" eb="2">
      <t>シュモク</t>
    </rPh>
    <phoneticPr fontId="2"/>
  </si>
  <si>
    <t>種目④</t>
    <rPh sb="0" eb="2">
      <t>シュモク</t>
    </rPh>
    <phoneticPr fontId="2"/>
  </si>
  <si>
    <t>1500m 自由形</t>
    <rPh sb="6" eb="9">
      <t>ジユウガタ</t>
    </rPh>
    <phoneticPr fontId="2"/>
  </si>
  <si>
    <t>3000m 自由形</t>
    <rPh sb="6" eb="9">
      <t>ジユウガタ</t>
    </rPh>
    <phoneticPr fontId="2"/>
  </si>
  <si>
    <t xml:space="preserve"> 800m 自由形</t>
    <rPh sb="6" eb="9">
      <t>ジユウガタ</t>
    </rPh>
    <phoneticPr fontId="2"/>
  </si>
  <si>
    <t xml:space="preserve"> 400m 個人メドレー</t>
    <rPh sb="6" eb="8">
      <t>コジン</t>
    </rPh>
    <phoneticPr fontId="2"/>
  </si>
  <si>
    <t>北海道</t>
  </si>
  <si>
    <t>北海道</t>
    <rPh sb="0" eb="3">
      <t>ホッカイドウ</t>
    </rPh>
    <phoneticPr fontId="13"/>
  </si>
  <si>
    <t>青森県</t>
  </si>
  <si>
    <t>東北</t>
    <rPh sb="0" eb="2">
      <t>トウホク</t>
    </rPh>
    <phoneticPr fontId="13"/>
  </si>
  <si>
    <t>秋田県</t>
  </si>
  <si>
    <t>山形県</t>
  </si>
  <si>
    <t>岩手県</t>
  </si>
  <si>
    <t>宮城県</t>
  </si>
  <si>
    <t>福島県</t>
  </si>
  <si>
    <t>群馬県</t>
  </si>
  <si>
    <t>関東</t>
    <rPh sb="0" eb="2">
      <t>カントウ</t>
    </rPh>
    <phoneticPr fontId="13"/>
  </si>
  <si>
    <t>栃木県</t>
  </si>
  <si>
    <t>茨城県</t>
  </si>
  <si>
    <t>千葉県</t>
  </si>
  <si>
    <t>埼玉県</t>
  </si>
  <si>
    <t>東京都</t>
  </si>
  <si>
    <t>神奈川県</t>
  </si>
  <si>
    <t>山梨県</t>
  </si>
  <si>
    <t>長野県</t>
  </si>
  <si>
    <t>信越</t>
    <rPh sb="0" eb="2">
      <t>シンエツ</t>
    </rPh>
    <phoneticPr fontId="13"/>
  </si>
  <si>
    <t>新潟県</t>
  </si>
  <si>
    <t>富山県</t>
  </si>
  <si>
    <t>北陸</t>
    <rPh sb="0" eb="2">
      <t>ホクリク</t>
    </rPh>
    <phoneticPr fontId="13"/>
  </si>
  <si>
    <t>石川県</t>
  </si>
  <si>
    <t>福井県</t>
  </si>
  <si>
    <t>静岡県</t>
  </si>
  <si>
    <t>東海</t>
    <rPh sb="0" eb="2">
      <t>トウカイ</t>
    </rPh>
    <phoneticPr fontId="13"/>
  </si>
  <si>
    <t>愛知県</t>
  </si>
  <si>
    <t>岐阜県</t>
  </si>
  <si>
    <t>三重県</t>
  </si>
  <si>
    <t>滋賀県</t>
  </si>
  <si>
    <t>近畿</t>
    <rPh sb="0" eb="2">
      <t>キンキ</t>
    </rPh>
    <phoneticPr fontId="13"/>
  </si>
  <si>
    <t>京都府</t>
  </si>
  <si>
    <t>大阪府</t>
  </si>
  <si>
    <t>兵庫県</t>
  </si>
  <si>
    <t>奈良県</t>
  </si>
  <si>
    <t>和歌山県</t>
  </si>
  <si>
    <t>岡山県</t>
  </si>
  <si>
    <t>中国</t>
    <rPh sb="0" eb="2">
      <t>チュウゴク</t>
    </rPh>
    <phoneticPr fontId="13"/>
  </si>
  <si>
    <t>広島県</t>
  </si>
  <si>
    <t>山口県</t>
  </si>
  <si>
    <t>島根県</t>
  </si>
  <si>
    <t>鳥取県</t>
  </si>
  <si>
    <t>香川県</t>
  </si>
  <si>
    <t>四国</t>
    <rPh sb="0" eb="2">
      <t>シコク</t>
    </rPh>
    <phoneticPr fontId="13"/>
  </si>
  <si>
    <t>徳島県</t>
  </si>
  <si>
    <t>愛媛県</t>
  </si>
  <si>
    <t>高知県</t>
  </si>
  <si>
    <t>福岡県</t>
  </si>
  <si>
    <t>九州</t>
    <rPh sb="0" eb="2">
      <t>キュウシュウ</t>
    </rPh>
    <phoneticPr fontId="13"/>
  </si>
  <si>
    <t>大分県</t>
  </si>
  <si>
    <t>宮崎県</t>
  </si>
  <si>
    <t>佐賀県</t>
  </si>
  <si>
    <t>長崎県</t>
  </si>
  <si>
    <t>熊本県</t>
  </si>
  <si>
    <t>鹿児島県</t>
  </si>
  <si>
    <t>沖縄県</t>
  </si>
  <si>
    <t>種目料</t>
    <rPh sb="0" eb="2">
      <t>シュモク</t>
    </rPh>
    <rPh sb="2" eb="3">
      <t>リョウ</t>
    </rPh>
    <phoneticPr fontId="2"/>
  </si>
  <si>
    <t>1500円（2000円）</t>
    <rPh sb="4" eb="5">
      <t>エン</t>
    </rPh>
    <rPh sb="10" eb="11">
      <t>エン</t>
    </rPh>
    <phoneticPr fontId="2"/>
  </si>
  <si>
    <t>700円（1200円）</t>
    <rPh sb="3" eb="4">
      <t>エン</t>
    </rPh>
    <rPh sb="9" eb="10">
      <t>エン</t>
    </rPh>
    <phoneticPr fontId="2"/>
  </si>
  <si>
    <t>◎備考</t>
    <rPh sb="1" eb="3">
      <t>ビコウ</t>
    </rPh>
    <phoneticPr fontId="2"/>
  </si>
  <si>
    <t>※500円はクラブの事務手数料としてお納めください。</t>
    <rPh sb="4" eb="5">
      <t>エン</t>
    </rPh>
    <rPh sb="10" eb="12">
      <t>ジム</t>
    </rPh>
    <rPh sb="12" eb="15">
      <t>テスウリョウ</t>
    </rPh>
    <rPh sb="19" eb="20">
      <t>オサ</t>
    </rPh>
    <phoneticPr fontId="2"/>
  </si>
  <si>
    <t>記　録</t>
    <rPh sb="0" eb="1">
      <t>キ</t>
    </rPh>
    <rPh sb="2" eb="3">
      <t>ロク</t>
    </rPh>
    <phoneticPr fontId="2"/>
  </si>
  <si>
    <t>1種目目</t>
    <rPh sb="1" eb="3">
      <t>シュモク</t>
    </rPh>
    <rPh sb="3" eb="4">
      <t>メ</t>
    </rPh>
    <phoneticPr fontId="2"/>
  </si>
  <si>
    <t>2種目以上</t>
    <rPh sb="1" eb="5">
      <t>シュモクイジョウ</t>
    </rPh>
    <phoneticPr fontId="2"/>
  </si>
  <si>
    <t>Sサイズ　身丈66　身巾49　袖丈19</t>
    <phoneticPr fontId="13"/>
  </si>
  <si>
    <t>Mサイズ　身丈70　身巾52　袖丈20</t>
    <phoneticPr fontId="13"/>
  </si>
  <si>
    <t xml:space="preserve">Lサイズ　 身丈74　身巾55　袖丈22
</t>
    <phoneticPr fontId="13"/>
  </si>
  <si>
    <t>第16回
(2011年)</t>
    <rPh sb="0" eb="1">
      <t>ダイ</t>
    </rPh>
    <rPh sb="3" eb="4">
      <t>カイ</t>
    </rPh>
    <rPh sb="10" eb="11">
      <t>ネン</t>
    </rPh>
    <phoneticPr fontId="13"/>
  </si>
  <si>
    <t>800m自由形</t>
    <rPh sb="4" eb="7">
      <t>ジユウガタ</t>
    </rPh>
    <phoneticPr fontId="13"/>
  </si>
  <si>
    <t>1500m自由形</t>
    <rPh sb="5" eb="8">
      <t>ジユウガタ</t>
    </rPh>
    <phoneticPr fontId="13"/>
  </si>
  <si>
    <t>3000m自由形</t>
    <rPh sb="5" eb="8">
      <t>ジユウガタ</t>
    </rPh>
    <phoneticPr fontId="13"/>
  </si>
  <si>
    <t>400m個人メ</t>
    <rPh sb="4" eb="6">
      <t>コジン</t>
    </rPh>
    <phoneticPr fontId="13"/>
  </si>
  <si>
    <t>第15回
(2010年)</t>
    <rPh sb="0" eb="1">
      <t>ダイ</t>
    </rPh>
    <rPh sb="3" eb="4">
      <t>カイ</t>
    </rPh>
    <rPh sb="10" eb="11">
      <t>ネン</t>
    </rPh>
    <phoneticPr fontId="13"/>
  </si>
  <si>
    <t>第14回
(2009年)</t>
    <rPh sb="0" eb="1">
      <t>ダイ</t>
    </rPh>
    <rPh sb="3" eb="4">
      <t>カイ</t>
    </rPh>
    <rPh sb="10" eb="11">
      <t>ネン</t>
    </rPh>
    <phoneticPr fontId="13"/>
  </si>
  <si>
    <t>第13回
(2008年)</t>
    <rPh sb="0" eb="1">
      <t>ダイ</t>
    </rPh>
    <rPh sb="3" eb="4">
      <t>カイ</t>
    </rPh>
    <rPh sb="10" eb="11">
      <t>ネン</t>
    </rPh>
    <phoneticPr fontId="13"/>
  </si>
  <si>
    <t>第12回
(2007年)</t>
    <rPh sb="0" eb="1">
      <t>ダイ</t>
    </rPh>
    <rPh sb="3" eb="4">
      <t>カイ</t>
    </rPh>
    <rPh sb="10" eb="11">
      <t>ネン</t>
    </rPh>
    <phoneticPr fontId="13"/>
  </si>
  <si>
    <t>第11回
(2006年)</t>
    <rPh sb="0" eb="1">
      <t>ダイ</t>
    </rPh>
    <rPh sb="3" eb="4">
      <t>カイ</t>
    </rPh>
    <rPh sb="10" eb="11">
      <t>ネン</t>
    </rPh>
    <phoneticPr fontId="13"/>
  </si>
  <si>
    <t>第10回
(2005年)</t>
    <rPh sb="0" eb="1">
      <t>ダイ</t>
    </rPh>
    <rPh sb="3" eb="4">
      <t>カイ</t>
    </rPh>
    <rPh sb="10" eb="11">
      <t>ネン</t>
    </rPh>
    <phoneticPr fontId="13"/>
  </si>
  <si>
    <t>第９回
(2004年)</t>
    <rPh sb="0" eb="1">
      <t>ダイ</t>
    </rPh>
    <rPh sb="2" eb="3">
      <t>カイ</t>
    </rPh>
    <rPh sb="9" eb="10">
      <t>ネン</t>
    </rPh>
    <phoneticPr fontId="13"/>
  </si>
  <si>
    <t>第８回
(2003年)</t>
    <rPh sb="0" eb="1">
      <t>ダイ</t>
    </rPh>
    <rPh sb="2" eb="3">
      <t>カイ</t>
    </rPh>
    <rPh sb="9" eb="10">
      <t>ネン</t>
    </rPh>
    <phoneticPr fontId="13"/>
  </si>
  <si>
    <t>第７回
(2002年)</t>
    <rPh sb="0" eb="1">
      <t>ダイ</t>
    </rPh>
    <rPh sb="2" eb="3">
      <t>カイ</t>
    </rPh>
    <rPh sb="9" eb="10">
      <t>ネン</t>
    </rPh>
    <phoneticPr fontId="13"/>
  </si>
  <si>
    <t>第６回
(2001年)</t>
    <rPh sb="0" eb="1">
      <t>ダイ</t>
    </rPh>
    <rPh sb="2" eb="3">
      <t>カイ</t>
    </rPh>
    <rPh sb="9" eb="10">
      <t>ネン</t>
    </rPh>
    <phoneticPr fontId="13"/>
  </si>
  <si>
    <t>第５回
(2000年)</t>
    <rPh sb="0" eb="1">
      <t>ダイ</t>
    </rPh>
    <rPh sb="2" eb="3">
      <t>カイ</t>
    </rPh>
    <rPh sb="9" eb="10">
      <t>ネン</t>
    </rPh>
    <phoneticPr fontId="13"/>
  </si>
  <si>
    <t>第４回
(1999年)</t>
    <rPh sb="0" eb="1">
      <t>ダイ</t>
    </rPh>
    <rPh sb="2" eb="3">
      <t>カイ</t>
    </rPh>
    <rPh sb="9" eb="10">
      <t>ネン</t>
    </rPh>
    <phoneticPr fontId="13"/>
  </si>
  <si>
    <t>第３回
(1998年)</t>
    <rPh sb="0" eb="1">
      <t>ダイ</t>
    </rPh>
    <rPh sb="2" eb="3">
      <t>カイ</t>
    </rPh>
    <rPh sb="9" eb="10">
      <t>ネン</t>
    </rPh>
    <phoneticPr fontId="13"/>
  </si>
  <si>
    <t>第３回
（1998年)</t>
    <rPh sb="0" eb="1">
      <t>ダイ</t>
    </rPh>
    <rPh sb="2" eb="3">
      <t>カイ</t>
    </rPh>
    <rPh sb="9" eb="10">
      <t>ネン</t>
    </rPh>
    <phoneticPr fontId="13"/>
  </si>
  <si>
    <t>第２回
(1997年)</t>
    <rPh sb="0" eb="1">
      <t>ダイ</t>
    </rPh>
    <rPh sb="2" eb="3">
      <t>カイ</t>
    </rPh>
    <rPh sb="9" eb="10">
      <t>ネン</t>
    </rPh>
    <phoneticPr fontId="13"/>
  </si>
  <si>
    <t>第２回
（1997年)</t>
    <rPh sb="0" eb="1">
      <t>ダイ</t>
    </rPh>
    <rPh sb="2" eb="3">
      <t>カイ</t>
    </rPh>
    <rPh sb="9" eb="10">
      <t>ネン</t>
    </rPh>
    <phoneticPr fontId="13"/>
  </si>
  <si>
    <t>第１回
(1996年)</t>
    <rPh sb="0" eb="1">
      <t>ダイ</t>
    </rPh>
    <rPh sb="2" eb="3">
      <t>カイ</t>
    </rPh>
    <rPh sb="9" eb="10">
      <t>ネン</t>
    </rPh>
    <phoneticPr fontId="13"/>
  </si>
  <si>
    <t>第１回
（1996年)</t>
    <rPh sb="0" eb="1">
      <t>ダイ</t>
    </rPh>
    <rPh sb="2" eb="3">
      <t>カイ</t>
    </rPh>
    <rPh sb="9" eb="10">
      <t>ネン</t>
    </rPh>
    <phoneticPr fontId="13"/>
  </si>
  <si>
    <t>確　　認</t>
    <rPh sb="0" eb="1">
      <t>アキラ</t>
    </rPh>
    <rPh sb="3" eb="4">
      <t>シノブ</t>
    </rPh>
    <phoneticPr fontId="13"/>
  </si>
  <si>
    <t>JSCAマスターズ水泳通信記録会　連続出場申込書</t>
    <phoneticPr fontId="13"/>
  </si>
  <si>
    <t>第17回
(2012年)</t>
    <rPh sb="0" eb="1">
      <t>ダイ</t>
    </rPh>
    <rPh sb="3" eb="4">
      <t>カイ</t>
    </rPh>
    <rPh sb="10" eb="11">
      <t>ネン</t>
    </rPh>
    <phoneticPr fontId="13"/>
  </si>
  <si>
    <t>会場：各クラブ</t>
    <rPh sb="0" eb="2">
      <t>カイジョウ</t>
    </rPh>
    <rPh sb="3" eb="4">
      <t>カク</t>
    </rPh>
    <phoneticPr fontId="2"/>
  </si>
  <si>
    <t>※必ず、種目①から左詰めで順番に入力してください。</t>
    <rPh sb="1" eb="2">
      <t>カナラ</t>
    </rPh>
    <rPh sb="4" eb="6">
      <t>シュモク</t>
    </rPh>
    <rPh sb="9" eb="11">
      <t>ヒダリヅ</t>
    </rPh>
    <rPh sb="13" eb="15">
      <t>ジュンバン</t>
    </rPh>
    <rPh sb="16" eb="18">
      <t>ニュウリョク</t>
    </rPh>
    <phoneticPr fontId="2"/>
  </si>
  <si>
    <t>第18回
(2013年)</t>
    <rPh sb="0" eb="1">
      <t>ダイ</t>
    </rPh>
    <rPh sb="3" eb="4">
      <t>カイ</t>
    </rPh>
    <rPh sb="10" eb="11">
      <t>ネン</t>
    </rPh>
    <phoneticPr fontId="13"/>
  </si>
  <si>
    <t xml:space="preserve">LLサイズ　 身丈78　身巾58　袖丈24
</t>
    <phoneticPr fontId="13"/>
  </si>
  <si>
    <t>第19回
(2014年)</t>
    <rPh sb="0" eb="1">
      <t>ダイ</t>
    </rPh>
    <rPh sb="3" eb="4">
      <t>カイ</t>
    </rPh>
    <rPh sb="10" eb="11">
      <t>ネン</t>
    </rPh>
    <phoneticPr fontId="13"/>
  </si>
  <si>
    <t>第20回
(2015年)</t>
    <rPh sb="0" eb="1">
      <t>ダイ</t>
    </rPh>
    <rPh sb="3" eb="4">
      <t>カイ</t>
    </rPh>
    <rPh sb="10" eb="11">
      <t>ネン</t>
    </rPh>
    <phoneticPr fontId="13"/>
  </si>
  <si>
    <t>JSCAマスターズ水泳通信記録会　連続出場申込書</t>
  </si>
  <si>
    <t/>
  </si>
  <si>
    <t>第21回
(2016年)</t>
    <rPh sb="0" eb="1">
      <t>ダイ</t>
    </rPh>
    <rPh sb="3" eb="4">
      <t>カイ</t>
    </rPh>
    <rPh sb="10" eb="11">
      <t>ネン</t>
    </rPh>
    <phoneticPr fontId="13"/>
  </si>
  <si>
    <t>第22回
(2017年)</t>
    <rPh sb="0" eb="1">
      <t>ダイ</t>
    </rPh>
    <rPh sb="3" eb="4">
      <t>カイ</t>
    </rPh>
    <rPh sb="10" eb="11">
      <t>ネン</t>
    </rPh>
    <phoneticPr fontId="13"/>
  </si>
  <si>
    <t>第23回
(2018年)</t>
    <rPh sb="0" eb="1">
      <t>ダイ</t>
    </rPh>
    <rPh sb="3" eb="4">
      <t>カイ</t>
    </rPh>
    <rPh sb="10" eb="11">
      <t>ネン</t>
    </rPh>
    <phoneticPr fontId="13"/>
  </si>
  <si>
    <t>第24回
(2019年)</t>
    <rPh sb="0" eb="1">
      <t>ダイ</t>
    </rPh>
    <rPh sb="3" eb="4">
      <t>カイ</t>
    </rPh>
    <rPh sb="10" eb="11">
      <t>ネン</t>
    </rPh>
    <phoneticPr fontId="13"/>
  </si>
  <si>
    <t>第25回
(2020年)</t>
    <rPh sb="0" eb="1">
      <t>ダイ</t>
    </rPh>
    <rPh sb="3" eb="4">
      <t>カイ</t>
    </rPh>
    <rPh sb="10" eb="11">
      <t>ネン</t>
    </rPh>
    <phoneticPr fontId="13"/>
  </si>
  <si>
    <t>第26回
(2021年)</t>
    <rPh sb="0" eb="1">
      <t>ダイ</t>
    </rPh>
    <rPh sb="3" eb="4">
      <t>カイ</t>
    </rPh>
    <rPh sb="10" eb="11">
      <t>ネン</t>
    </rPh>
    <phoneticPr fontId="13"/>
  </si>
  <si>
    <t>第27回
(2022年)</t>
    <rPh sb="0" eb="1">
      <t>ダイ</t>
    </rPh>
    <rPh sb="3" eb="4">
      <t>カイ</t>
    </rPh>
    <rPh sb="10" eb="11">
      <t>ネン</t>
    </rPh>
    <phoneticPr fontId="13"/>
  </si>
  <si>
    <t>第28回
(2023年)</t>
    <rPh sb="0" eb="1">
      <t>ダイ</t>
    </rPh>
    <rPh sb="3" eb="4">
      <t>カイ</t>
    </rPh>
    <rPh sb="10" eb="11">
      <t>ネン</t>
    </rPh>
    <phoneticPr fontId="13"/>
  </si>
  <si>
    <t>第29回
(2024年)</t>
    <rPh sb="0" eb="1">
      <t>ダイ</t>
    </rPh>
    <rPh sb="3" eb="4">
      <t>カイ</t>
    </rPh>
    <rPh sb="10" eb="11">
      <t>ネン</t>
    </rPh>
    <phoneticPr fontId="13"/>
  </si>
  <si>
    <t>『１０回、２０回、３０回の連続出場者をご入力ください。１０回、２０回、３０回の連続出場に満たない方は入力をしないでください。締切り以降の申請は受付いたしません。』</t>
    <rPh sb="7" eb="8">
      <t>カイ</t>
    </rPh>
    <rPh sb="11" eb="12">
      <t>カイ</t>
    </rPh>
    <rPh sb="33" eb="34">
      <t>カイ</t>
    </rPh>
    <rPh sb="37" eb="38">
      <t>カイ</t>
    </rPh>
    <phoneticPr fontId="13"/>
  </si>
  <si>
    <t>第30回
(2025年)</t>
    <rPh sb="0" eb="1">
      <t>ダイ</t>
    </rPh>
    <rPh sb="3" eb="4">
      <t>カイ</t>
    </rPh>
    <rPh sb="10" eb="11">
      <t>ネン</t>
    </rPh>
    <phoneticPr fontId="13"/>
  </si>
  <si>
    <t>第31回ＪＳＣＡマスターズ水泳通信記録会</t>
    <rPh sb="0" eb="1">
      <t>ダイ</t>
    </rPh>
    <rPh sb="3" eb="4">
      <t>カイ</t>
    </rPh>
    <rPh sb="13" eb="15">
      <t>スイエイ</t>
    </rPh>
    <rPh sb="15" eb="17">
      <t>ツウシン</t>
    </rPh>
    <rPh sb="17" eb="19">
      <t>キロク</t>
    </rPh>
    <rPh sb="19" eb="20">
      <t>カイ</t>
    </rPh>
    <phoneticPr fontId="2"/>
  </si>
  <si>
    <t>期日：2026年1月1日～2月28日</t>
    <rPh sb="0" eb="2">
      <t>キジツ</t>
    </rPh>
    <rPh sb="7" eb="8">
      <t>ネン</t>
    </rPh>
    <rPh sb="9" eb="10">
      <t>ガツ</t>
    </rPh>
    <rPh sb="11" eb="12">
      <t>ニチ</t>
    </rPh>
    <rPh sb="14" eb="15">
      <t>ガツ</t>
    </rPh>
    <rPh sb="17" eb="18">
      <t>ニチ</t>
    </rPh>
    <phoneticPr fontId="2"/>
  </si>
  <si>
    <t>第31回
(2026年)</t>
    <rPh sb="0" eb="1">
      <t>ダイ</t>
    </rPh>
    <rPh sb="3" eb="4">
      <t>カイ</t>
    </rPh>
    <rPh sb="10" eb="11">
      <t>ネン</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</si>
</sst>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_ "/>
    <numFmt numFmtId="177" formatCode="yyyy/mm/dd"/>
    <numFmt numFmtId="178" formatCode="[&lt;100]0.00;0&quot;:&quot;00.00"/>
    <numFmt numFmtId="179" formatCode="0&quot;歳&quot;"/>
    <numFmt numFmtId="180" formatCode="#,##0&quot;円&quot;"/>
    <numFmt numFmtId="181" formatCode="0&quot;名&quot;"/>
    <numFmt numFmtId="182" formatCode="0&quot;種目&quot;"/>
    <numFmt numFmtId="183" formatCode="0&quot; 種目&quot;"/>
    <numFmt numFmtId="184" formatCode="[$-411]ggge&quot;年&quot;m&quot;月&quot;d&quot;日&quot;;@"/>
    <numFmt numFmtId="185" formatCode="d"/>
    <numFmt numFmtId="186" formatCode="&quot; &quot;@"/>
    <numFmt numFmtId="187" formatCode="0&quot;種&quot;&quot;目&quot;"/>
    <numFmt numFmtId="188" formatCode="@&quot; &quot;"/>
    <numFmt numFmtId="189" formatCode="0&quot;:&quot;00.00&quot; &quot;"/>
  </numFmts>
  <fonts count="37">
    <font>
      <sz val="10"/>
      <name val="ＭＳ 明朝"/>
      <family val="1"/>
      <charset val="128"/>
    </font>
    <font>
      <sz val="10"/>
      <name val="ＭＳ 明朝"/>
      <family val="1"/>
      <charset val="128"/>
    </font>
    <font>
      <sz val="6"/>
      <name val="ＭＳ 明朝"/>
      <family val="1"/>
      <charset val="128"/>
    </font>
    <font>
      <sz val="12"/>
      <name val="ＭＳ 明朝"/>
      <family val="1"/>
      <charset val="128"/>
    </font>
    <font>
      <b/>
      <sz val="16"/>
      <name val="ＭＳ 明朝"/>
      <family val="1"/>
      <charset val="128"/>
    </font>
    <font>
      <b/>
      <sz val="12"/>
      <name val="ＭＳ 明朝"/>
      <family val="1"/>
      <charset val="128"/>
    </font>
    <font>
      <b/>
      <sz val="18"/>
      <name val="ＭＳ 明朝"/>
      <family val="1"/>
      <charset val="128"/>
    </font>
    <font>
      <b/>
      <sz val="14"/>
      <name val="ＭＳ 明朝"/>
      <family val="1"/>
      <charset val="128"/>
    </font>
    <font>
      <b/>
      <sz val="15"/>
      <name val="ＭＳ 明朝"/>
      <family val="1"/>
      <charset val="128"/>
    </font>
    <font>
      <b/>
      <sz val="9"/>
      <name val="ＭＳ 明朝"/>
      <family val="1"/>
      <charset val="128"/>
    </font>
    <font>
      <sz val="10"/>
      <color indexed="10"/>
      <name val="ＭＳ 明朝"/>
      <family val="1"/>
      <charset val="128"/>
    </font>
    <font>
      <b/>
      <sz val="10"/>
      <color indexed="10"/>
      <name val="ＭＳ 明朝"/>
      <family val="1"/>
      <charset val="128"/>
    </font>
    <font>
      <sz val="11"/>
      <name val="ＭＳ Ｐゴシック"/>
      <family val="3"/>
      <charset val="128"/>
    </font>
    <font>
      <sz val="6"/>
      <name val="ＭＳ Ｐゴシック"/>
      <family val="3"/>
      <charset val="128"/>
    </font>
    <font>
      <sz val="12"/>
      <name val="ＭＳ Ｐゴシック"/>
      <family val="3"/>
      <charset val="128"/>
    </font>
    <font>
      <sz val="12"/>
      <name val="ＭＳ Ｐ明朝"/>
      <family val="1"/>
      <charset val="128"/>
    </font>
    <font>
      <sz val="14"/>
      <name val="ＭＳ Ｐゴシック"/>
      <family val="3"/>
      <charset val="128"/>
    </font>
    <font>
      <sz val="9"/>
      <name val="ＭＳ Ｐ明朝"/>
      <family val="1"/>
      <charset val="128"/>
    </font>
    <font>
      <sz val="10"/>
      <name val="ＭＳ Ｐ明朝"/>
      <family val="1"/>
      <charset val="128"/>
    </font>
    <font>
      <sz val="18"/>
      <name val="ＭＳ 明朝"/>
      <family val="1"/>
      <charset val="128"/>
    </font>
    <font>
      <sz val="9"/>
      <name val="ＭＳ 明朝"/>
      <family val="1"/>
      <charset val="128"/>
    </font>
    <font>
      <b/>
      <sz val="14"/>
      <name val="ＭＳ Ｐゴシック"/>
      <family val="3"/>
      <charset val="128"/>
    </font>
    <font>
      <b/>
      <sz val="14"/>
      <color indexed="10"/>
      <name val="ＭＳ ゴシック"/>
      <family val="3"/>
      <charset val="128"/>
    </font>
    <font>
      <sz val="11"/>
      <name val="ＭＳ 明朝"/>
      <family val="1"/>
      <charset val="128"/>
    </font>
    <font>
      <sz val="6"/>
      <name val="ＭＳ Ｐゴシック"/>
      <family val="3"/>
      <charset val="128"/>
    </font>
    <font>
      <sz val="10"/>
      <color theme="1"/>
      <name val="ＭＳ Ｐ明朝"/>
      <family val="1"/>
      <charset val="128"/>
    </font>
    <font>
      <sz val="14"/>
      <name val="ＭＳ 明朝"/>
      <family val="1"/>
      <charset val="128"/>
    </font>
    <font>
      <b/>
      <sz val="16"/>
      <name val="ＭＳ ゴシック"/>
      <family val="3"/>
      <charset val="128"/>
    </font>
    <font>
      <sz val="11"/>
      <color rgb="FFFF0000"/>
      <name val="MS UI Gothic"/>
      <family val="3"/>
      <charset val="128"/>
    </font>
    <font>
      <b/>
      <sz val="18"/>
      <name val="ＭＳ ゴシック"/>
      <family val="3"/>
      <charset val="128"/>
    </font>
    <font>
      <b/>
      <sz val="12"/>
      <name val="ＭＳ ゴシック"/>
      <family val="3"/>
      <charset val="128"/>
    </font>
    <font>
      <sz val="8"/>
      <name val="ＭＳ ゴシック"/>
      <family val="3"/>
      <charset val="128"/>
    </font>
    <font>
      <sz val="13"/>
      <name val="ＭＳ 明朝"/>
      <family val="1"/>
      <charset val="128"/>
    </font>
    <font>
      <u/>
      <sz val="10"/>
      <color theme="10"/>
      <name val="ＭＳ 明朝"/>
      <family val="1"/>
      <charset val="128"/>
    </font>
    <font>
      <b/>
      <sz val="12"/>
      <color rgb="FFFF0000"/>
      <name val="ＭＳ 明朝"/>
      <family val="1"/>
      <charset val="128"/>
    </font>
    <font>
      <b/>
      <sz val="12"/>
      <color theme="0"/>
      <name val="ＭＳ 明朝"/>
      <family val="1"/>
      <charset val="128"/>
    </font>
    <font>
      <b/>
      <sz val="16"/>
      <color theme="0"/>
      <name val="ＭＳ 明朝"/>
      <family val="1"/>
      <charset val="128"/>
    </font>
  </fonts>
  <fills count="7">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5"/>
        <bgColor indexed="64"/>
      </patternFill>
    </fill>
    <fill>
      <patternFill patternType="solid">
        <fgColor rgb="FFFFFF99"/>
        <bgColor indexed="64"/>
      </patternFill>
    </fill>
    <fill>
      <patternFill patternType="solid">
        <fgColor theme="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medium">
        <color indexed="64"/>
      </right>
      <top/>
      <bottom style="dashed">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4">
    <xf numFmtId="0" fontId="0" fillId="0" borderId="0">
      <alignment vertical="center"/>
    </xf>
    <xf numFmtId="0" fontId="12" fillId="0" borderId="0"/>
    <xf numFmtId="0" fontId="12" fillId="0" borderId="0">
      <alignment vertical="center"/>
    </xf>
    <xf numFmtId="0" fontId="33" fillId="0" borderId="0" applyNumberFormat="0" applyFill="0" applyBorder="0" applyAlignment="0" applyProtection="0">
      <alignment vertical="center"/>
    </xf>
  </cellStyleXfs>
  <cellXfs count="263">
    <xf numFmtId="0" fontId="0" fillId="0" borderId="0" xfId="0">
      <alignment vertical="center"/>
    </xf>
    <xf numFmtId="0" fontId="5" fillId="0" borderId="0" xfId="0" applyFont="1" applyAlignment="1">
      <alignment horizontal="left" vertical="center"/>
    </xf>
    <xf numFmtId="0" fontId="5" fillId="0" borderId="0" xfId="0" applyFont="1">
      <alignment vertical="center"/>
    </xf>
    <xf numFmtId="0" fontId="7" fillId="0" borderId="0" xfId="0" applyFont="1" applyAlignment="1">
      <alignment horizontal="left" vertical="center"/>
    </xf>
    <xf numFmtId="0" fontId="3" fillId="0" borderId="0" xfId="0" applyFont="1">
      <alignment vertical="center"/>
    </xf>
    <xf numFmtId="0" fontId="3" fillId="0" borderId="0" xfId="0" applyFont="1" applyAlignment="1">
      <alignment vertical="center" shrinkToFit="1"/>
    </xf>
    <xf numFmtId="0" fontId="1" fillId="0" borderId="0" xfId="0" applyFont="1">
      <alignment vertical="center"/>
    </xf>
    <xf numFmtId="0" fontId="3" fillId="0" borderId="1" xfId="0" applyFont="1" applyBorder="1" applyAlignment="1">
      <alignment horizontal="center" vertical="center"/>
    </xf>
    <xf numFmtId="0" fontId="3" fillId="0" borderId="0" xfId="0" applyFont="1" applyAlignment="1">
      <alignment horizontal="center" vertical="center" shrinkToFit="1"/>
    </xf>
    <xf numFmtId="0" fontId="3" fillId="0" borderId="0" xfId="0" applyFont="1" applyAlignment="1">
      <alignment horizontal="center" vertical="center"/>
    </xf>
    <xf numFmtId="0" fontId="1" fillId="0" borderId="0" xfId="0" applyFont="1" applyAlignment="1">
      <alignment horizontal="center" vertical="center"/>
    </xf>
    <xf numFmtId="178" fontId="3" fillId="0" borderId="0" xfId="0" applyNumberFormat="1" applyFont="1">
      <alignment vertical="center"/>
    </xf>
    <xf numFmtId="1" fontId="3" fillId="0" borderId="0" xfId="0" applyNumberFormat="1" applyFont="1">
      <alignment vertical="center"/>
    </xf>
    <xf numFmtId="0" fontId="7" fillId="0" borderId="0" xfId="0" applyFont="1">
      <alignment vertical="center"/>
    </xf>
    <xf numFmtId="0" fontId="0" fillId="0" borderId="0" xfId="0" applyAlignment="1">
      <alignment horizontal="center" vertical="center"/>
    </xf>
    <xf numFmtId="0" fontId="5" fillId="0" borderId="0" xfId="0" applyFont="1" applyAlignment="1">
      <alignment horizontal="center" vertical="center"/>
    </xf>
    <xf numFmtId="0" fontId="0" fillId="0" borderId="1" xfId="0" applyBorder="1" applyAlignment="1">
      <alignment horizontal="center" vertical="center"/>
    </xf>
    <xf numFmtId="0" fontId="5" fillId="0" borderId="2" xfId="0" applyFont="1" applyBorder="1" applyAlignment="1">
      <alignment horizontal="left" vertical="center"/>
    </xf>
    <xf numFmtId="0" fontId="0" fillId="0" borderId="2" xfId="0" applyBorder="1" applyAlignment="1">
      <alignment horizontal="center" vertical="center"/>
    </xf>
    <xf numFmtId="0" fontId="0" fillId="0" borderId="3" xfId="0" applyBorder="1" applyAlignment="1">
      <alignment horizontal="center" vertical="center"/>
    </xf>
    <xf numFmtId="0" fontId="11" fillId="0" borderId="3" xfId="0" applyFont="1" applyBorder="1" applyAlignment="1">
      <alignment horizontal="left" vertical="center"/>
    </xf>
    <xf numFmtId="0" fontId="0" fillId="0" borderId="1" xfId="0" applyBorder="1">
      <alignment vertical="center"/>
    </xf>
    <xf numFmtId="179" fontId="0" fillId="0" borderId="1" xfId="0" applyNumberFormat="1" applyBorder="1" applyAlignment="1">
      <alignment horizontal="center" vertical="center"/>
    </xf>
    <xf numFmtId="0" fontId="0" fillId="0" borderId="4" xfId="0" applyBorder="1">
      <alignment vertical="center"/>
    </xf>
    <xf numFmtId="0" fontId="0" fillId="0" borderId="5" xfId="0" applyBorder="1">
      <alignment vertical="center"/>
    </xf>
    <xf numFmtId="0" fontId="0" fillId="0" borderId="6" xfId="0" applyBorder="1" applyAlignment="1">
      <alignment horizontal="center" vertical="center"/>
    </xf>
    <xf numFmtId="0" fontId="0" fillId="0" borderId="6" xfId="0" applyBorder="1">
      <alignment vertical="center"/>
    </xf>
    <xf numFmtId="179" fontId="0" fillId="0" borderId="6" xfId="0" applyNumberFormat="1" applyBorder="1" applyAlignment="1">
      <alignment horizontal="center" vertical="center"/>
    </xf>
    <xf numFmtId="178" fontId="0" fillId="0" borderId="0" xfId="0" applyNumberFormat="1">
      <alignment vertical="center"/>
    </xf>
    <xf numFmtId="0" fontId="0" fillId="0" borderId="0" xfId="0" applyAlignment="1">
      <alignment vertical="center" shrinkToFit="1"/>
    </xf>
    <xf numFmtId="0" fontId="5" fillId="0" borderId="3" xfId="0" applyFont="1" applyBorder="1" applyAlignment="1">
      <alignment horizontal="left" vertical="center"/>
    </xf>
    <xf numFmtId="0" fontId="0" fillId="0" borderId="7" xfId="0" applyBorder="1">
      <alignment vertical="center"/>
    </xf>
    <xf numFmtId="0" fontId="4" fillId="0" borderId="8" xfId="0" applyFont="1" applyBorder="1" applyAlignment="1">
      <alignment horizontal="center" vertical="center"/>
    </xf>
    <xf numFmtId="0" fontId="6" fillId="0" borderId="0" xfId="0" applyFont="1" applyAlignment="1">
      <alignment horizontal="left" vertical="center"/>
    </xf>
    <xf numFmtId="0" fontId="5" fillId="0" borderId="0" xfId="0" applyFont="1" applyAlignment="1">
      <alignment horizontal="right" vertical="center"/>
    </xf>
    <xf numFmtId="0" fontId="7" fillId="0" borderId="0" xfId="0" applyFont="1" applyAlignment="1">
      <alignment horizontal="right" vertical="center"/>
    </xf>
    <xf numFmtId="0" fontId="7" fillId="0" borderId="6" xfId="0" applyFont="1" applyBorder="1" applyAlignment="1">
      <alignment horizontal="right" vertical="center"/>
    </xf>
    <xf numFmtId="0" fontId="9" fillId="0" borderId="0" xfId="0" applyFont="1" applyAlignment="1">
      <alignment horizontal="right" vertical="center"/>
    </xf>
    <xf numFmtId="14" fontId="6" fillId="0" borderId="0" xfId="0" applyNumberFormat="1" applyFont="1">
      <alignment vertical="center"/>
    </xf>
    <xf numFmtId="14" fontId="3" fillId="0" borderId="0" xfId="0" applyNumberFormat="1" applyFont="1">
      <alignment vertical="center"/>
    </xf>
    <xf numFmtId="0" fontId="4" fillId="0" borderId="0" xfId="0" applyFont="1" applyAlignment="1">
      <alignment horizontal="left" vertical="center"/>
    </xf>
    <xf numFmtId="184" fontId="5" fillId="0" borderId="0" xfId="0" applyNumberFormat="1" applyFont="1" applyAlignment="1">
      <alignment vertical="center" shrinkToFit="1"/>
    </xf>
    <xf numFmtId="0" fontId="10" fillId="0" borderId="8" xfId="0" applyFont="1" applyBorder="1" applyAlignment="1">
      <alignment vertical="center" shrinkToFit="1"/>
    </xf>
    <xf numFmtId="0" fontId="0" fillId="0" borderId="8" xfId="0" applyBorder="1" applyAlignment="1">
      <alignment horizontal="center" vertical="center"/>
    </xf>
    <xf numFmtId="0" fontId="4" fillId="0" borderId="3" xfId="0" applyFont="1" applyBorder="1" applyAlignment="1">
      <alignment horizontal="center" vertical="center"/>
    </xf>
    <xf numFmtId="0" fontId="4" fillId="0" borderId="9" xfId="0" applyFont="1" applyBorder="1">
      <alignment vertical="center"/>
    </xf>
    <xf numFmtId="0" fontId="11" fillId="0" borderId="0" xfId="0" applyFont="1">
      <alignment vertical="center"/>
    </xf>
    <xf numFmtId="1" fontId="0" fillId="0" borderId="0" xfId="0" applyNumberFormat="1">
      <alignment vertical="center"/>
    </xf>
    <xf numFmtId="49" fontId="0" fillId="0" borderId="0" xfId="0" applyNumberFormat="1">
      <alignment vertical="center"/>
    </xf>
    <xf numFmtId="0" fontId="12" fillId="0" borderId="0" xfId="1"/>
    <xf numFmtId="0" fontId="14" fillId="0" borderId="0" xfId="1" applyFont="1"/>
    <xf numFmtId="0" fontId="15" fillId="0" borderId="0" xfId="1" applyFont="1" applyAlignment="1">
      <alignment horizontal="center" vertical="center"/>
    </xf>
    <xf numFmtId="0" fontId="14" fillId="0" borderId="0" xfId="1" applyFont="1" applyAlignment="1">
      <alignment horizontal="left"/>
    </xf>
    <xf numFmtId="0" fontId="16" fillId="0" borderId="0" xfId="1" applyFont="1" applyAlignment="1">
      <alignment horizontal="center"/>
    </xf>
    <xf numFmtId="0" fontId="16" fillId="0" borderId="0" xfId="1" applyFont="1" applyAlignment="1">
      <alignment horizontal="left"/>
    </xf>
    <xf numFmtId="0" fontId="12" fillId="0" borderId="10" xfId="1" applyBorder="1" applyAlignment="1">
      <alignment horizontal="center"/>
    </xf>
    <xf numFmtId="0" fontId="12" fillId="0" borderId="11" xfId="1" applyBorder="1" applyAlignment="1">
      <alignment horizontal="center"/>
    </xf>
    <xf numFmtId="0" fontId="12" fillId="0" borderId="12" xfId="1" applyBorder="1" applyAlignment="1">
      <alignment horizontal="center"/>
    </xf>
    <xf numFmtId="0" fontId="12" fillId="0" borderId="13" xfId="1" applyBorder="1" applyAlignment="1">
      <alignment horizontal="center"/>
    </xf>
    <xf numFmtId="0" fontId="12" fillId="0" borderId="14" xfId="1" applyBorder="1"/>
    <xf numFmtId="0" fontId="12" fillId="0" borderId="14" xfId="1" applyBorder="1" applyAlignment="1">
      <alignment horizontal="center"/>
    </xf>
    <xf numFmtId="0" fontId="12" fillId="0" borderId="15" xfId="1" applyBorder="1"/>
    <xf numFmtId="0" fontId="12" fillId="0" borderId="16" xfId="1" applyBorder="1" applyAlignment="1">
      <alignment horizontal="center"/>
    </xf>
    <xf numFmtId="0" fontId="12" fillId="0" borderId="17" xfId="1" applyBorder="1"/>
    <xf numFmtId="0" fontId="12" fillId="0" borderId="17" xfId="1" applyBorder="1" applyAlignment="1">
      <alignment horizontal="center"/>
    </xf>
    <xf numFmtId="0" fontId="12" fillId="0" borderId="18" xfId="1" applyBorder="1"/>
    <xf numFmtId="0" fontId="12" fillId="0" borderId="0" xfId="1" applyAlignment="1">
      <alignment horizontal="right"/>
    </xf>
    <xf numFmtId="0" fontId="14" fillId="0" borderId="3" xfId="1" applyFont="1" applyBorder="1"/>
    <xf numFmtId="0" fontId="14" fillId="0" borderId="16" xfId="1" applyFont="1" applyBorder="1" applyAlignment="1">
      <alignment horizontal="center"/>
    </xf>
    <xf numFmtId="0" fontId="14" fillId="0" borderId="17" xfId="1" applyFont="1" applyBorder="1"/>
    <xf numFmtId="0" fontId="14" fillId="0" borderId="17" xfId="1" applyFont="1" applyBorder="1" applyAlignment="1">
      <alignment horizontal="center"/>
    </xf>
    <xf numFmtId="0" fontId="14" fillId="0" borderId="18" xfId="1" applyFont="1" applyBorder="1"/>
    <xf numFmtId="0" fontId="14" fillId="0" borderId="2" xfId="1" applyFont="1" applyBorder="1"/>
    <xf numFmtId="0" fontId="14" fillId="0" borderId="19" xfId="1" applyFont="1" applyBorder="1" applyAlignment="1">
      <alignment horizontal="center"/>
    </xf>
    <xf numFmtId="0" fontId="14" fillId="0" borderId="20" xfId="1" applyFont="1" applyBorder="1"/>
    <xf numFmtId="0" fontId="14" fillId="0" borderId="20" xfId="1" applyFont="1" applyBorder="1" applyAlignment="1">
      <alignment horizontal="center"/>
    </xf>
    <xf numFmtId="0" fontId="14" fillId="0" borderId="21" xfId="1" applyFont="1" applyBorder="1"/>
    <xf numFmtId="0" fontId="17" fillId="0" borderId="0" xfId="1" applyFont="1" applyAlignment="1">
      <alignment horizontal="center" vertical="center"/>
    </xf>
    <xf numFmtId="0" fontId="17" fillId="0" borderId="0" xfId="1" applyFont="1" applyAlignment="1">
      <alignment horizontal="left" vertical="center"/>
    </xf>
    <xf numFmtId="0" fontId="18" fillId="0" borderId="0" xfId="1" applyFont="1" applyAlignment="1">
      <alignment horizontal="left" vertical="center"/>
    </xf>
    <xf numFmtId="185" fontId="6" fillId="0" borderId="0" xfId="0" applyNumberFormat="1" applyFont="1" applyAlignment="1">
      <alignment horizontal="right" vertical="center"/>
    </xf>
    <xf numFmtId="177" fontId="3" fillId="3" borderId="1" xfId="0" applyNumberFormat="1" applyFont="1" applyFill="1" applyBorder="1" applyAlignment="1" applyProtection="1">
      <alignment horizontal="center" vertical="center"/>
      <protection locked="0"/>
    </xf>
    <xf numFmtId="0" fontId="3" fillId="3" borderId="1" xfId="0" applyFont="1" applyFill="1" applyBorder="1" applyAlignment="1" applyProtection="1">
      <alignment horizontal="center" vertical="center"/>
      <protection locked="0"/>
    </xf>
    <xf numFmtId="0" fontId="3" fillId="3" borderId="1" xfId="0" applyFont="1" applyFill="1" applyBorder="1" applyProtection="1">
      <alignment vertical="center"/>
      <protection locked="0"/>
    </xf>
    <xf numFmtId="177" fontId="3" fillId="4" borderId="1" xfId="0" applyNumberFormat="1" applyFont="1" applyFill="1" applyBorder="1" applyAlignment="1" applyProtection="1">
      <alignment horizontal="center" vertical="center"/>
      <protection locked="0"/>
    </xf>
    <xf numFmtId="0" fontId="3" fillId="4" borderId="1" xfId="0" applyFont="1" applyFill="1" applyBorder="1" applyAlignment="1" applyProtection="1">
      <alignment horizontal="center" vertical="center"/>
      <protection locked="0"/>
    </xf>
    <xf numFmtId="0" fontId="3" fillId="4" borderId="1" xfId="0" applyFont="1" applyFill="1" applyBorder="1" applyProtection="1">
      <alignment vertical="center"/>
      <protection locked="0"/>
    </xf>
    <xf numFmtId="178" fontId="0" fillId="3" borderId="1" xfId="0" applyNumberFormat="1" applyFill="1" applyBorder="1" applyProtection="1">
      <alignment vertical="center"/>
      <protection locked="0"/>
    </xf>
    <xf numFmtId="0" fontId="0" fillId="3" borderId="1" xfId="0" applyFill="1" applyBorder="1" applyAlignment="1" applyProtection="1">
      <alignment vertical="center" shrinkToFit="1"/>
      <protection locked="0"/>
    </xf>
    <xf numFmtId="178" fontId="0" fillId="4" borderId="1" xfId="0" applyNumberFormat="1" applyFill="1" applyBorder="1" applyProtection="1">
      <alignment vertical="center"/>
      <protection locked="0"/>
    </xf>
    <xf numFmtId="0" fontId="0" fillId="4" borderId="1" xfId="0" applyFill="1" applyBorder="1" applyAlignment="1" applyProtection="1">
      <alignment vertical="center" shrinkToFit="1"/>
      <protection locked="0"/>
    </xf>
    <xf numFmtId="178" fontId="0" fillId="2" borderId="1" xfId="0" applyNumberFormat="1" applyFill="1" applyBorder="1" applyProtection="1">
      <alignment vertical="center"/>
      <protection locked="0"/>
    </xf>
    <xf numFmtId="0" fontId="0" fillId="2" borderId="1" xfId="0" applyFill="1" applyBorder="1" applyAlignment="1" applyProtection="1">
      <alignment vertical="center" shrinkToFit="1"/>
      <protection locked="0"/>
    </xf>
    <xf numFmtId="180" fontId="3" fillId="0" borderId="0" xfId="0" applyNumberFormat="1" applyFont="1" applyAlignment="1">
      <alignment horizontal="right" vertical="center"/>
    </xf>
    <xf numFmtId="0" fontId="3" fillId="0" borderId="22" xfId="0" applyFont="1" applyBorder="1">
      <alignment vertical="center"/>
    </xf>
    <xf numFmtId="0" fontId="3" fillId="0" borderId="6" xfId="0" applyFont="1" applyBorder="1">
      <alignment vertical="center"/>
    </xf>
    <xf numFmtId="14" fontId="6" fillId="0" borderId="6" xfId="0" applyNumberFormat="1" applyFont="1" applyBorder="1">
      <alignment vertical="center"/>
    </xf>
    <xf numFmtId="0" fontId="3" fillId="0" borderId="23" xfId="0" applyFont="1" applyBorder="1">
      <alignment vertical="center"/>
    </xf>
    <xf numFmtId="0" fontId="3" fillId="0" borderId="8" xfId="0" applyFont="1" applyBorder="1">
      <alignment vertical="center"/>
    </xf>
    <xf numFmtId="0" fontId="3" fillId="0" borderId="24" xfId="0" applyFont="1" applyBorder="1">
      <alignment vertical="center"/>
    </xf>
    <xf numFmtId="0" fontId="6" fillId="0" borderId="0" xfId="0" applyFont="1">
      <alignment vertical="center"/>
    </xf>
    <xf numFmtId="0" fontId="5" fillId="0" borderId="2" xfId="0" applyFont="1" applyBorder="1" applyAlignment="1" applyProtection="1">
      <alignment horizontal="center" vertical="center" shrinkToFit="1"/>
      <protection locked="0"/>
    </xf>
    <xf numFmtId="0" fontId="5" fillId="0" borderId="2" xfId="0" applyFont="1" applyBorder="1" applyAlignment="1">
      <alignment horizontal="center" vertical="center" shrinkToFit="1"/>
    </xf>
    <xf numFmtId="0" fontId="3" fillId="0" borderId="0" xfId="0" applyFont="1" applyAlignment="1">
      <alignment horizontal="right" vertical="center"/>
    </xf>
    <xf numFmtId="0" fontId="20" fillId="0" borderId="0" xfId="0" applyFont="1">
      <alignment vertical="center"/>
    </xf>
    <xf numFmtId="179" fontId="0" fillId="0" borderId="0" xfId="0" applyNumberFormat="1" applyAlignment="1">
      <alignment horizontal="center" vertical="center"/>
    </xf>
    <xf numFmtId="179" fontId="0" fillId="0" borderId="0" xfId="0" applyNumberFormat="1">
      <alignment vertical="center"/>
    </xf>
    <xf numFmtId="176" fontId="0" fillId="0" borderId="0" xfId="0" applyNumberFormat="1" applyAlignment="1">
      <alignment horizontal="center" vertical="center"/>
    </xf>
    <xf numFmtId="56" fontId="0" fillId="0" borderId="0" xfId="0" applyNumberFormat="1">
      <alignment vertical="center"/>
    </xf>
    <xf numFmtId="0" fontId="3" fillId="0" borderId="1" xfId="0" applyFont="1" applyBorder="1" applyAlignment="1">
      <alignment horizontal="center" vertical="center" shrinkToFit="1"/>
    </xf>
    <xf numFmtId="0" fontId="16" fillId="0" borderId="0" xfId="1" applyFont="1"/>
    <xf numFmtId="0" fontId="21" fillId="0" borderId="0" xfId="1" applyFont="1" applyAlignment="1">
      <alignment horizontal="left"/>
    </xf>
    <xf numFmtId="0" fontId="4" fillId="0" borderId="0" xfId="0" applyFont="1" applyAlignment="1">
      <alignment horizontal="left" vertical="center" shrinkToFit="1"/>
    </xf>
    <xf numFmtId="178" fontId="23" fillId="3" borderId="1" xfId="0" applyNumberFormat="1" applyFont="1" applyFill="1" applyBorder="1" applyProtection="1">
      <alignment vertical="center"/>
      <protection locked="0"/>
    </xf>
    <xf numFmtId="178" fontId="23" fillId="4" borderId="1" xfId="0" applyNumberFormat="1" applyFont="1" applyFill="1" applyBorder="1" applyProtection="1">
      <alignment vertical="center"/>
      <protection locked="0"/>
    </xf>
    <xf numFmtId="0" fontId="22" fillId="0" borderId="0" xfId="0" applyFont="1">
      <alignment vertical="center"/>
    </xf>
    <xf numFmtId="0" fontId="14" fillId="0" borderId="3" xfId="1" quotePrefix="1" applyFont="1" applyBorder="1" applyAlignment="1">
      <alignment horizontal="center"/>
    </xf>
    <xf numFmtId="14" fontId="0" fillId="0" borderId="0" xfId="0" applyNumberFormat="1">
      <alignment vertical="center"/>
    </xf>
    <xf numFmtId="0" fontId="0" fillId="0" borderId="3" xfId="0" applyBorder="1">
      <alignment vertical="center"/>
    </xf>
    <xf numFmtId="14" fontId="0" fillId="0" borderId="3" xfId="0" applyNumberFormat="1" applyBorder="1">
      <alignment vertical="center"/>
    </xf>
    <xf numFmtId="0" fontId="3" fillId="0" borderId="1" xfId="0" applyFont="1" applyBorder="1">
      <alignment vertical="center"/>
    </xf>
    <xf numFmtId="0" fontId="25" fillId="0" borderId="0" xfId="0" applyFont="1">
      <alignment vertical="center"/>
    </xf>
    <xf numFmtId="14" fontId="0" fillId="0" borderId="6" xfId="0" applyNumberFormat="1" applyBorder="1">
      <alignment vertical="center"/>
    </xf>
    <xf numFmtId="1" fontId="0" fillId="0" borderId="3" xfId="0" applyNumberFormat="1" applyBorder="1">
      <alignment vertical="center"/>
    </xf>
    <xf numFmtId="1" fontId="0" fillId="0" borderId="6" xfId="0" applyNumberFormat="1" applyBorder="1">
      <alignment vertical="center"/>
    </xf>
    <xf numFmtId="49" fontId="0" fillId="0" borderId="3" xfId="0" applyNumberFormat="1" applyBorder="1">
      <alignment vertical="center"/>
    </xf>
    <xf numFmtId="186" fontId="0" fillId="3" borderId="1" xfId="0" applyNumberFormat="1" applyFill="1" applyBorder="1" applyAlignment="1" applyProtection="1">
      <alignment vertical="center" shrinkToFit="1"/>
      <protection locked="0"/>
    </xf>
    <xf numFmtId="186" fontId="0" fillId="4" borderId="1" xfId="0" applyNumberFormat="1" applyFill="1" applyBorder="1" applyAlignment="1" applyProtection="1">
      <alignment vertical="center" shrinkToFit="1"/>
      <protection locked="0"/>
    </xf>
    <xf numFmtId="56" fontId="3" fillId="0" borderId="0" xfId="0" applyNumberFormat="1" applyFont="1">
      <alignment vertical="center"/>
    </xf>
    <xf numFmtId="183" fontId="3" fillId="0" borderId="0" xfId="0" applyNumberFormat="1" applyFont="1" applyAlignment="1">
      <alignment horizontal="right" vertical="center"/>
    </xf>
    <xf numFmtId="0" fontId="3" fillId="0" borderId="0" xfId="0" applyFont="1" applyAlignment="1">
      <alignment horizontal="left" vertical="center"/>
    </xf>
    <xf numFmtId="1" fontId="7" fillId="0" borderId="0" xfId="0" applyNumberFormat="1" applyFont="1" applyAlignment="1">
      <alignment horizontal="left" vertical="center"/>
    </xf>
    <xf numFmtId="0" fontId="12" fillId="0" borderId="0" xfId="0" applyFont="1">
      <alignment vertical="center"/>
    </xf>
    <xf numFmtId="0" fontId="23" fillId="0" borderId="0" xfId="0" applyFont="1">
      <alignment vertical="center"/>
    </xf>
    <xf numFmtId="0" fontId="26" fillId="0" borderId="0" xfId="0" applyFont="1">
      <alignment vertical="center"/>
    </xf>
    <xf numFmtId="180" fontId="3" fillId="0" borderId="0" xfId="0" applyNumberFormat="1" applyFont="1">
      <alignment vertical="center"/>
    </xf>
    <xf numFmtId="0" fontId="27" fillId="0" borderId="0" xfId="2" applyFont="1" applyAlignment="1">
      <alignment horizontal="center" vertical="center"/>
    </xf>
    <xf numFmtId="0" fontId="23" fillId="0" borderId="0" xfId="2" applyFont="1">
      <alignment vertical="center"/>
    </xf>
    <xf numFmtId="0" fontId="28" fillId="0" borderId="0" xfId="2" applyFont="1">
      <alignment vertical="center"/>
    </xf>
    <xf numFmtId="0" fontId="29" fillId="0" borderId="0" xfId="2" applyFont="1" applyAlignment="1">
      <alignment horizontal="right" vertical="center"/>
    </xf>
    <xf numFmtId="0" fontId="29" fillId="0" borderId="0" xfId="2" applyFont="1" applyAlignment="1">
      <alignment horizontal="center" vertical="center"/>
    </xf>
    <xf numFmtId="0" fontId="30" fillId="0" borderId="0" xfId="2" applyFont="1" applyAlignment="1">
      <alignment horizontal="left" vertical="center"/>
    </xf>
    <xf numFmtId="0" fontId="23" fillId="0" borderId="0" xfId="2" applyFont="1" applyAlignment="1">
      <alignment horizontal="right" vertical="center"/>
    </xf>
    <xf numFmtId="0" fontId="31" fillId="0" borderId="0" xfId="2" applyFont="1">
      <alignment vertical="center"/>
    </xf>
    <xf numFmtId="0" fontId="23" fillId="0" borderId="42" xfId="2" applyFont="1" applyBorder="1" applyAlignment="1" applyProtection="1">
      <alignment horizontal="center" vertical="center" shrinkToFit="1"/>
      <protection locked="0"/>
    </xf>
    <xf numFmtId="0" fontId="23" fillId="6" borderId="42" xfId="2" applyFont="1" applyFill="1" applyBorder="1" applyAlignment="1" applyProtection="1">
      <alignment horizontal="center" vertical="center" shrinkToFit="1"/>
      <protection locked="0"/>
    </xf>
    <xf numFmtId="177" fontId="23" fillId="0" borderId="0" xfId="2" applyNumberFormat="1" applyFont="1">
      <alignment vertical="center"/>
    </xf>
    <xf numFmtId="0" fontId="31" fillId="0" borderId="0" xfId="2" applyFont="1" applyAlignment="1">
      <alignment vertical="center" wrapText="1"/>
    </xf>
    <xf numFmtId="188" fontId="23" fillId="0" borderId="12" xfId="2" applyNumberFormat="1" applyFont="1" applyBorder="1" applyAlignment="1">
      <alignment horizontal="right" vertical="center"/>
    </xf>
    <xf numFmtId="188" fontId="23" fillId="0" borderId="47" xfId="2" applyNumberFormat="1" applyFont="1" applyBorder="1" applyAlignment="1">
      <alignment horizontal="right" vertical="center"/>
    </xf>
    <xf numFmtId="188" fontId="23" fillId="0" borderId="50" xfId="2" applyNumberFormat="1" applyFont="1" applyBorder="1" applyAlignment="1">
      <alignment horizontal="right" vertical="center"/>
    </xf>
    <xf numFmtId="0" fontId="34" fillId="0" borderId="0" xfId="0" applyFont="1">
      <alignment vertical="center"/>
    </xf>
    <xf numFmtId="49" fontId="5" fillId="0" borderId="0" xfId="0" applyNumberFormat="1" applyFont="1">
      <alignment vertical="center"/>
    </xf>
    <xf numFmtId="1" fontId="30" fillId="0" borderId="0" xfId="2" applyNumberFormat="1" applyFont="1">
      <alignment vertical="center"/>
    </xf>
    <xf numFmtId="49" fontId="23" fillId="0" borderId="0" xfId="2" applyNumberFormat="1" applyFont="1" applyAlignment="1">
      <alignment horizontal="right" vertical="center"/>
    </xf>
    <xf numFmtId="0" fontId="35" fillId="0" borderId="0" xfId="0" applyFont="1" applyAlignment="1">
      <alignment horizontal="right" vertical="center"/>
    </xf>
    <xf numFmtId="1" fontId="36" fillId="0" borderId="0" xfId="0" applyNumberFormat="1" applyFont="1" applyAlignment="1">
      <alignment horizontal="center" vertical="center"/>
    </xf>
    <xf numFmtId="0" fontId="5" fillId="0" borderId="26" xfId="0" applyFont="1" applyBorder="1" applyAlignment="1">
      <alignment horizontal="center" vertical="center"/>
    </xf>
    <xf numFmtId="0" fontId="5" fillId="0" borderId="2" xfId="0" applyFont="1" applyBorder="1" applyAlignment="1">
      <alignment horizontal="center" vertical="center"/>
    </xf>
    <xf numFmtId="0" fontId="5" fillId="0" borderId="27" xfId="0" applyFont="1" applyBorder="1" applyAlignment="1">
      <alignment horizontal="center" vertical="center"/>
    </xf>
    <xf numFmtId="49" fontId="4" fillId="2" borderId="26" xfId="0" applyNumberFormat="1" applyFont="1" applyFill="1" applyBorder="1" applyAlignment="1" applyProtection="1">
      <alignment horizontal="left" vertical="center"/>
      <protection locked="0"/>
    </xf>
    <xf numFmtId="49" fontId="4" fillId="2" borderId="2" xfId="0" applyNumberFormat="1" applyFont="1" applyFill="1" applyBorder="1" applyAlignment="1" applyProtection="1">
      <alignment horizontal="left" vertical="center"/>
      <protection locked="0"/>
    </xf>
    <xf numFmtId="49" fontId="4" fillId="2" borderId="27" xfId="0" applyNumberFormat="1" applyFont="1" applyFill="1" applyBorder="1" applyAlignment="1" applyProtection="1">
      <alignment horizontal="left" vertical="center"/>
      <protection locked="0"/>
    </xf>
    <xf numFmtId="0" fontId="5" fillId="2" borderId="26" xfId="0" applyFont="1" applyFill="1" applyBorder="1" applyAlignment="1" applyProtection="1">
      <alignment horizontal="left" vertical="center"/>
      <protection locked="0"/>
    </xf>
    <xf numFmtId="0" fontId="5" fillId="2" borderId="2" xfId="0" applyFont="1" applyFill="1" applyBorder="1" applyAlignment="1" applyProtection="1">
      <alignment horizontal="left" vertical="center"/>
      <protection locked="0"/>
    </xf>
    <xf numFmtId="0" fontId="5" fillId="2" borderId="27" xfId="0" applyFont="1" applyFill="1" applyBorder="1" applyAlignment="1" applyProtection="1">
      <alignment horizontal="left" vertical="center"/>
      <protection locked="0"/>
    </xf>
    <xf numFmtId="183" fontId="3" fillId="0" borderId="0" xfId="0" applyNumberFormat="1" applyFont="1" applyAlignment="1">
      <alignment horizontal="right" vertical="center"/>
    </xf>
    <xf numFmtId="0" fontId="5" fillId="2" borderId="26" xfId="0" applyFont="1" applyFill="1" applyBorder="1" applyAlignment="1" applyProtection="1">
      <alignment vertical="center" shrinkToFit="1"/>
      <protection locked="0"/>
    </xf>
    <xf numFmtId="0" fontId="5" fillId="2" borderId="2" xfId="0" applyFont="1" applyFill="1" applyBorder="1" applyAlignment="1" applyProtection="1">
      <alignment vertical="center" shrinkToFit="1"/>
      <protection locked="0"/>
    </xf>
    <xf numFmtId="0" fontId="5" fillId="2" borderId="27" xfId="0" applyFont="1" applyFill="1" applyBorder="1" applyAlignment="1" applyProtection="1">
      <alignment vertical="center" shrinkToFit="1"/>
      <protection locked="0"/>
    </xf>
    <xf numFmtId="0" fontId="3" fillId="0" borderId="0" xfId="0" applyFont="1" applyAlignment="1">
      <alignment horizontal="center" vertical="center"/>
    </xf>
    <xf numFmtId="0" fontId="7" fillId="2" borderId="22" xfId="0" applyFont="1" applyFill="1" applyBorder="1" applyAlignment="1" applyProtection="1">
      <alignment horizontal="left" vertical="center"/>
      <protection locked="0"/>
    </xf>
    <xf numFmtId="0" fontId="7" fillId="2" borderId="6" xfId="0" applyFont="1" applyFill="1" applyBorder="1" applyAlignment="1" applyProtection="1">
      <alignment horizontal="left" vertical="center"/>
      <protection locked="0"/>
    </xf>
    <xf numFmtId="0" fontId="7" fillId="2" borderId="23" xfId="0" applyFont="1" applyFill="1" applyBorder="1" applyAlignment="1" applyProtection="1">
      <alignment horizontal="left" vertical="center"/>
      <protection locked="0"/>
    </xf>
    <xf numFmtId="0" fontId="7" fillId="0" borderId="0" xfId="0" applyFont="1" applyAlignment="1">
      <alignment horizontal="right" vertical="center"/>
    </xf>
    <xf numFmtId="0" fontId="7" fillId="0" borderId="24" xfId="0" applyFont="1" applyBorder="1" applyAlignment="1">
      <alignment horizontal="right" vertical="center"/>
    </xf>
    <xf numFmtId="0" fontId="7" fillId="2" borderId="26" xfId="0" applyFont="1" applyFill="1" applyBorder="1" applyAlignment="1" applyProtection="1">
      <alignment horizontal="left" vertical="center"/>
      <protection locked="0"/>
    </xf>
    <xf numFmtId="0" fontId="7" fillId="2" borderId="2" xfId="0" applyFont="1" applyFill="1" applyBorder="1" applyAlignment="1" applyProtection="1">
      <alignment horizontal="left" vertical="center"/>
      <protection locked="0"/>
    </xf>
    <xf numFmtId="0" fontId="7" fillId="2" borderId="27" xfId="0" applyFont="1" applyFill="1" applyBorder="1" applyAlignment="1" applyProtection="1">
      <alignment horizontal="left" vertical="center"/>
      <protection locked="0"/>
    </xf>
    <xf numFmtId="0" fontId="4" fillId="2" borderId="22" xfId="0" applyFont="1" applyFill="1" applyBorder="1" applyAlignment="1" applyProtection="1">
      <alignment horizontal="center" vertical="center" shrinkToFit="1"/>
      <protection locked="0"/>
    </xf>
    <xf numFmtId="0" fontId="4" fillId="2" borderId="6" xfId="0" applyFont="1" applyFill="1" applyBorder="1" applyAlignment="1" applyProtection="1">
      <alignment horizontal="center" vertical="center" shrinkToFit="1"/>
      <protection locked="0"/>
    </xf>
    <xf numFmtId="0" fontId="4" fillId="2" borderId="23" xfId="0" applyFont="1" applyFill="1" applyBorder="1" applyAlignment="1" applyProtection="1">
      <alignment horizontal="center" vertical="center" shrinkToFit="1"/>
      <protection locked="0"/>
    </xf>
    <xf numFmtId="0" fontId="4" fillId="2" borderId="26" xfId="0" applyFont="1" applyFill="1" applyBorder="1" applyAlignment="1" applyProtection="1">
      <alignment horizontal="center" vertical="center" shrinkToFit="1"/>
      <protection locked="0"/>
    </xf>
    <xf numFmtId="0" fontId="4" fillId="2" borderId="2" xfId="0" applyFont="1" applyFill="1" applyBorder="1" applyAlignment="1" applyProtection="1">
      <alignment horizontal="center" vertical="center" shrinkToFit="1"/>
      <protection locked="0"/>
    </xf>
    <xf numFmtId="0" fontId="4" fillId="2" borderId="27" xfId="0" applyFont="1" applyFill="1" applyBorder="1" applyAlignment="1" applyProtection="1">
      <alignment horizontal="center" vertical="center" shrinkToFit="1"/>
      <protection locked="0"/>
    </xf>
    <xf numFmtId="0" fontId="4" fillId="0" borderId="0" xfId="0" applyFont="1" applyAlignment="1">
      <alignment horizontal="center" vertical="center" shrinkToFit="1"/>
    </xf>
    <xf numFmtId="0" fontId="6" fillId="2" borderId="1" xfId="0" applyFont="1" applyFill="1" applyBorder="1" applyAlignment="1" applyProtection="1">
      <alignment horizontal="left" vertical="center"/>
      <protection locked="0"/>
    </xf>
    <xf numFmtId="0" fontId="4" fillId="2" borderId="26" xfId="0" applyFont="1" applyFill="1" applyBorder="1" applyAlignment="1" applyProtection="1">
      <alignment horizontal="left" vertical="center"/>
      <protection locked="0"/>
    </xf>
    <xf numFmtId="0" fontId="4" fillId="2" borderId="2" xfId="0" applyFont="1" applyFill="1" applyBorder="1" applyAlignment="1" applyProtection="1">
      <alignment horizontal="left" vertical="center"/>
      <protection locked="0"/>
    </xf>
    <xf numFmtId="0" fontId="4" fillId="2" borderId="27" xfId="0" applyFont="1" applyFill="1" applyBorder="1" applyAlignment="1" applyProtection="1">
      <alignment horizontal="left" vertical="center"/>
      <protection locked="0"/>
    </xf>
    <xf numFmtId="0" fontId="8" fillId="2" borderId="22" xfId="0" applyFont="1" applyFill="1" applyBorder="1" applyAlignment="1" applyProtection="1">
      <alignment horizontal="left" vertical="center"/>
      <protection locked="0"/>
    </xf>
    <xf numFmtId="0" fontId="8" fillId="2" borderId="6" xfId="0" applyFont="1" applyFill="1" applyBorder="1" applyAlignment="1" applyProtection="1">
      <alignment horizontal="left" vertical="center"/>
      <protection locked="0"/>
    </xf>
    <xf numFmtId="0" fontId="8" fillId="2" borderId="23" xfId="0" applyFont="1" applyFill="1" applyBorder="1" applyAlignment="1" applyProtection="1">
      <alignment horizontal="left" vertical="center"/>
      <protection locked="0"/>
    </xf>
    <xf numFmtId="0" fontId="4" fillId="2" borderId="26" xfId="0" applyFont="1" applyFill="1" applyBorder="1" applyAlignment="1" applyProtection="1">
      <alignment horizontal="left" vertical="center" shrinkToFit="1"/>
      <protection locked="0"/>
    </xf>
    <xf numFmtId="0" fontId="4" fillId="2" borderId="2" xfId="0" applyFont="1" applyFill="1" applyBorder="1" applyAlignment="1" applyProtection="1">
      <alignment horizontal="left" vertical="center" shrinkToFit="1"/>
      <protection locked="0"/>
    </xf>
    <xf numFmtId="0" fontId="4" fillId="2" borderId="27" xfId="0" applyFont="1" applyFill="1" applyBorder="1" applyAlignment="1" applyProtection="1">
      <alignment horizontal="left" vertical="center" shrinkToFit="1"/>
      <protection locked="0"/>
    </xf>
    <xf numFmtId="0" fontId="19" fillId="2" borderId="26" xfId="0" applyFont="1" applyFill="1" applyBorder="1" applyAlignment="1" applyProtection="1">
      <alignment horizontal="left" vertical="center"/>
      <protection locked="0"/>
    </xf>
    <xf numFmtId="0" fontId="19" fillId="2" borderId="2" xfId="0" applyFont="1" applyFill="1" applyBorder="1" applyAlignment="1" applyProtection="1">
      <alignment horizontal="left" vertical="center"/>
      <protection locked="0"/>
    </xf>
    <xf numFmtId="0" fontId="19" fillId="2" borderId="27" xfId="0" applyFont="1" applyFill="1" applyBorder="1" applyAlignment="1" applyProtection="1">
      <alignment horizontal="left" vertical="center"/>
      <protection locked="0"/>
    </xf>
    <xf numFmtId="0" fontId="33" fillId="2" borderId="26" xfId="3" applyFill="1" applyBorder="1" applyAlignment="1" applyProtection="1">
      <alignment horizontal="left" vertical="center"/>
      <protection locked="0"/>
    </xf>
    <xf numFmtId="0" fontId="22" fillId="0" borderId="0" xfId="0" applyFont="1" applyAlignment="1">
      <alignment horizontal="center" vertical="center"/>
    </xf>
    <xf numFmtId="0" fontId="8" fillId="2" borderId="9" xfId="0" applyFont="1" applyFill="1" applyBorder="1" applyAlignment="1" applyProtection="1">
      <alignment horizontal="left" vertical="center"/>
      <protection locked="0"/>
    </xf>
    <xf numFmtId="0" fontId="8" fillId="2" borderId="3" xfId="0" applyFont="1" applyFill="1" applyBorder="1" applyAlignment="1" applyProtection="1">
      <alignment horizontal="left" vertical="center"/>
      <protection locked="0"/>
    </xf>
    <xf numFmtId="0" fontId="8" fillId="2" borderId="25" xfId="0" applyFont="1" applyFill="1" applyBorder="1" applyAlignment="1" applyProtection="1">
      <alignment horizontal="left" vertical="center"/>
      <protection locked="0"/>
    </xf>
    <xf numFmtId="0" fontId="4" fillId="5" borderId="26" xfId="0" applyFont="1" applyFill="1" applyBorder="1" applyAlignment="1" applyProtection="1">
      <alignment horizontal="center" vertical="center"/>
      <protection locked="0"/>
    </xf>
    <xf numFmtId="0" fontId="4" fillId="5" borderId="2" xfId="0" applyFont="1" applyFill="1" applyBorder="1" applyAlignment="1" applyProtection="1">
      <alignment horizontal="center" vertical="center"/>
      <protection locked="0"/>
    </xf>
    <xf numFmtId="0" fontId="4" fillId="5" borderId="27" xfId="0" applyFont="1" applyFill="1" applyBorder="1" applyAlignment="1" applyProtection="1">
      <alignment horizontal="center" vertical="center"/>
      <protection locked="0"/>
    </xf>
    <xf numFmtId="0" fontId="26" fillId="0" borderId="3" xfId="0" applyFont="1" applyBorder="1" applyAlignment="1">
      <alignment horizontal="left" vertical="center"/>
    </xf>
    <xf numFmtId="181" fontId="3" fillId="0" borderId="0" xfId="0" applyNumberFormat="1" applyFont="1" applyAlignment="1">
      <alignment horizontal="right" vertical="center"/>
    </xf>
    <xf numFmtId="180" fontId="3" fillId="0" borderId="0" xfId="0" applyNumberFormat="1" applyFont="1" applyAlignment="1">
      <alignment horizontal="right" vertical="center"/>
    </xf>
    <xf numFmtId="177" fontId="6" fillId="0" borderId="0" xfId="0" applyNumberFormat="1" applyFont="1" applyAlignment="1">
      <alignment horizontal="center" vertical="center"/>
    </xf>
    <xf numFmtId="182" fontId="3" fillId="0" borderId="0" xfId="0" applyNumberFormat="1" applyFont="1" applyAlignment="1">
      <alignment horizontal="right" vertical="center" shrinkToFit="1"/>
    </xf>
    <xf numFmtId="0" fontId="3" fillId="0" borderId="28" xfId="0" applyFont="1" applyBorder="1" applyAlignment="1" applyProtection="1">
      <alignment horizontal="left" vertical="center" wrapText="1"/>
      <protection locked="0"/>
    </xf>
    <xf numFmtId="0" fontId="3" fillId="0" borderId="29" xfId="0" applyFont="1" applyBorder="1" applyAlignment="1" applyProtection="1">
      <alignment horizontal="left" vertical="center" wrapText="1"/>
      <protection locked="0"/>
    </xf>
    <xf numFmtId="0" fontId="3" fillId="0" borderId="30" xfId="0" applyFont="1" applyBorder="1" applyAlignment="1" applyProtection="1">
      <alignment horizontal="left" vertical="center" wrapText="1"/>
      <protection locked="0"/>
    </xf>
    <xf numFmtId="0" fontId="3" fillId="0" borderId="31"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0" borderId="32" xfId="0" applyFont="1" applyBorder="1" applyAlignment="1" applyProtection="1">
      <alignment horizontal="left" vertical="center" wrapText="1"/>
      <protection locked="0"/>
    </xf>
    <xf numFmtId="0" fontId="3" fillId="0" borderId="33" xfId="0" applyFont="1" applyBorder="1" applyAlignment="1" applyProtection="1">
      <alignment horizontal="left" vertical="center" wrapText="1"/>
      <protection locked="0"/>
    </xf>
    <xf numFmtId="0" fontId="3" fillId="0" borderId="34"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3" fillId="2" borderId="26" xfId="0" applyFont="1" applyFill="1" applyBorder="1" applyAlignment="1" applyProtection="1">
      <alignment horizontal="center" vertical="center" shrinkToFit="1"/>
      <protection locked="0"/>
    </xf>
    <xf numFmtId="0" fontId="3" fillId="2" borderId="2" xfId="0" applyFont="1" applyFill="1" applyBorder="1" applyAlignment="1" applyProtection="1">
      <alignment horizontal="center" vertical="center" shrinkToFit="1"/>
      <protection locked="0"/>
    </xf>
    <xf numFmtId="0" fontId="3" fillId="2" borderId="27" xfId="0" applyFont="1" applyFill="1" applyBorder="1" applyAlignment="1" applyProtection="1">
      <alignment horizontal="center" vertical="center" shrinkToFit="1"/>
      <protection locked="0"/>
    </xf>
    <xf numFmtId="1" fontId="3" fillId="0" borderId="0" xfId="0" applyNumberFormat="1" applyFont="1" applyAlignment="1">
      <alignment horizontal="center" vertical="center"/>
    </xf>
    <xf numFmtId="180" fontId="3" fillId="0" borderId="0" xfId="0" applyNumberFormat="1" applyFont="1" applyAlignment="1">
      <alignment horizontal="center" vertical="center"/>
    </xf>
    <xf numFmtId="56" fontId="7" fillId="2" borderId="26" xfId="0" applyNumberFormat="1" applyFont="1" applyFill="1" applyBorder="1" applyAlignment="1" applyProtection="1">
      <alignment horizontal="center" vertical="center"/>
      <protection locked="0"/>
    </xf>
    <xf numFmtId="56" fontId="7" fillId="2" borderId="2" xfId="0" applyNumberFormat="1" applyFont="1" applyFill="1" applyBorder="1" applyAlignment="1" applyProtection="1">
      <alignment horizontal="center" vertical="center"/>
      <protection locked="0"/>
    </xf>
    <xf numFmtId="56" fontId="7" fillId="2" borderId="27" xfId="0" applyNumberFormat="1" applyFont="1" applyFill="1" applyBorder="1" applyAlignment="1" applyProtection="1">
      <alignment horizontal="center" vertical="center"/>
      <protection locked="0"/>
    </xf>
    <xf numFmtId="187" fontId="3" fillId="0" borderId="0" xfId="0" applyNumberFormat="1" applyFont="1" applyAlignment="1">
      <alignment horizontal="right" vertical="center"/>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3" fillId="0" borderId="1" xfId="0" applyFont="1" applyBorder="1" applyAlignment="1">
      <alignment horizontal="center" vertical="center"/>
    </xf>
    <xf numFmtId="0" fontId="0" fillId="0" borderId="0" xfId="0" applyAlignment="1">
      <alignment horizontal="center" vertical="center"/>
    </xf>
    <xf numFmtId="0" fontId="23" fillId="0" borderId="36" xfId="2" applyFont="1" applyBorder="1" applyAlignment="1">
      <alignment horizontal="center" vertical="center" wrapText="1"/>
    </xf>
    <xf numFmtId="0" fontId="23" fillId="0" borderId="40" xfId="2" applyFont="1" applyBorder="1" applyAlignment="1">
      <alignment horizontal="center" vertical="center" wrapText="1"/>
    </xf>
    <xf numFmtId="0" fontId="23" fillId="0" borderId="43" xfId="2" applyFont="1" applyBorder="1" applyAlignment="1">
      <alignment horizontal="center" vertical="center" wrapText="1"/>
    </xf>
    <xf numFmtId="189" fontId="32" fillId="0" borderId="28" xfId="2" applyNumberFormat="1" applyFont="1" applyBorder="1" applyAlignment="1" applyProtection="1">
      <alignment horizontal="center" vertical="center"/>
      <protection locked="0"/>
    </xf>
    <xf numFmtId="189" fontId="32" fillId="0" borderId="30" xfId="2" applyNumberFormat="1" applyFont="1" applyBorder="1" applyAlignment="1" applyProtection="1">
      <alignment horizontal="center" vertical="center"/>
      <protection locked="0"/>
    </xf>
    <xf numFmtId="189" fontId="32" fillId="0" borderId="48" xfId="2" applyNumberFormat="1" applyFont="1" applyBorder="1" applyAlignment="1" applyProtection="1">
      <alignment horizontal="center" vertical="center"/>
      <protection locked="0"/>
    </xf>
    <xf numFmtId="189" fontId="32" fillId="0" borderId="49" xfId="2" applyNumberFormat="1" applyFont="1" applyBorder="1" applyAlignment="1" applyProtection="1">
      <alignment horizontal="center" vertical="center"/>
      <protection locked="0"/>
    </xf>
    <xf numFmtId="189" fontId="32" fillId="0" borderId="53" xfId="2" applyNumberFormat="1" applyFont="1" applyBorder="1" applyAlignment="1" applyProtection="1">
      <alignment horizontal="center" vertical="center"/>
      <protection locked="0"/>
    </xf>
    <xf numFmtId="189" fontId="32" fillId="0" borderId="54" xfId="2" applyNumberFormat="1" applyFont="1" applyBorder="1" applyAlignment="1" applyProtection="1">
      <alignment horizontal="center" vertical="center"/>
      <protection locked="0"/>
    </xf>
    <xf numFmtId="189" fontId="32" fillId="0" borderId="45" xfId="2" applyNumberFormat="1" applyFont="1" applyBorder="1" applyAlignment="1" applyProtection="1">
      <alignment horizontal="center" vertical="center"/>
      <protection locked="0"/>
    </xf>
    <xf numFmtId="189" fontId="32" fillId="0" borderId="46" xfId="2" applyNumberFormat="1" applyFont="1" applyBorder="1" applyAlignment="1" applyProtection="1">
      <alignment horizontal="center" vertical="center"/>
      <protection locked="0"/>
    </xf>
    <xf numFmtId="189" fontId="32" fillId="0" borderId="38" xfId="2" applyNumberFormat="1" applyFont="1" applyBorder="1" applyAlignment="1" applyProtection="1">
      <alignment horizontal="center" vertical="center"/>
      <protection locked="0"/>
    </xf>
    <xf numFmtId="189" fontId="32" fillId="0" borderId="39" xfId="2" applyNumberFormat="1" applyFont="1" applyBorder="1" applyAlignment="1" applyProtection="1">
      <alignment horizontal="center" vertical="center"/>
      <protection locked="0"/>
    </xf>
    <xf numFmtId="0" fontId="23" fillId="0" borderId="38" xfId="2" applyFont="1" applyBorder="1" applyAlignment="1">
      <alignment horizontal="center" vertical="center"/>
    </xf>
    <xf numFmtId="0" fontId="23" fillId="0" borderId="39" xfId="2" applyFont="1" applyBorder="1" applyAlignment="1">
      <alignment horizontal="center" vertical="center"/>
    </xf>
    <xf numFmtId="177" fontId="23" fillId="0" borderId="45" xfId="2" applyNumberFormat="1" applyFont="1" applyBorder="1" applyAlignment="1">
      <alignment horizontal="center" vertical="center"/>
    </xf>
    <xf numFmtId="177" fontId="23" fillId="0" borderId="46" xfId="2" applyNumberFormat="1" applyFont="1" applyBorder="1" applyAlignment="1">
      <alignment horizontal="center" vertical="center"/>
    </xf>
    <xf numFmtId="0" fontId="27" fillId="0" borderId="0" xfId="2" applyFont="1" applyAlignment="1">
      <alignment horizontal="center" vertical="center" wrapText="1"/>
    </xf>
    <xf numFmtId="0" fontId="27" fillId="0" borderId="0" xfId="2" applyFont="1" applyAlignment="1">
      <alignment horizontal="center" vertical="center"/>
    </xf>
    <xf numFmtId="0" fontId="23" fillId="0" borderId="36" xfId="2" applyFont="1" applyBorder="1" applyAlignment="1">
      <alignment horizontal="center" vertical="center"/>
    </xf>
    <xf numFmtId="0" fontId="23" fillId="0" borderId="37" xfId="2" applyFont="1" applyBorder="1" applyAlignment="1">
      <alignment horizontal="center" vertical="center"/>
    </xf>
    <xf numFmtId="0" fontId="23" fillId="0" borderId="40" xfId="2" applyFont="1" applyBorder="1" applyAlignment="1">
      <alignment horizontal="center" vertical="center"/>
    </xf>
    <xf numFmtId="0" fontId="23" fillId="0" borderId="41" xfId="2" applyFont="1" applyBorder="1" applyAlignment="1">
      <alignment horizontal="center" vertical="center"/>
    </xf>
    <xf numFmtId="0" fontId="23" fillId="0" borderId="43" xfId="2" applyFont="1" applyBorder="1" applyAlignment="1">
      <alignment horizontal="center" vertical="center"/>
    </xf>
    <xf numFmtId="0" fontId="23" fillId="0" borderId="44" xfId="2" applyFont="1" applyBorder="1" applyAlignment="1">
      <alignment horizontal="center" vertical="center"/>
    </xf>
    <xf numFmtId="0" fontId="23" fillId="0" borderId="28" xfId="2" applyFont="1" applyBorder="1" applyAlignment="1">
      <alignment horizontal="center" vertical="center"/>
    </xf>
    <xf numFmtId="0" fontId="23" fillId="0" borderId="30" xfId="2" applyFont="1" applyBorder="1" applyAlignment="1">
      <alignment horizontal="center" vertical="center"/>
    </xf>
    <xf numFmtId="0" fontId="23" fillId="0" borderId="51" xfId="2" applyFont="1" applyBorder="1" applyAlignment="1">
      <alignment horizontal="center" vertical="center"/>
    </xf>
    <xf numFmtId="0" fontId="23" fillId="0" borderId="52" xfId="2" applyFont="1" applyBorder="1" applyAlignment="1">
      <alignment horizontal="center" vertical="center"/>
    </xf>
  </cellXfs>
  <cellStyles count="4">
    <cellStyle name="ハイパーリンク" xfId="3" builtinId="8"/>
    <cellStyle name="標準" xfId="0" builtinId="0"/>
    <cellStyle name="標準 2" xfId="2" xr:uid="{00000000-0005-0000-0000-000002000000}"/>
    <cellStyle name="標準_申込書一式" xfId="1" xr:uid="{00000000-0005-0000-0000-000003000000}"/>
  </cellStyles>
  <dxfs count="10">
    <dxf>
      <font>
        <condense val="0"/>
        <extend val="0"/>
        <color indexed="10"/>
      </font>
    </dxf>
    <dxf>
      <font>
        <condense val="0"/>
        <extend val="0"/>
        <color indexed="10"/>
      </font>
    </dxf>
    <dxf>
      <font>
        <condense val="0"/>
        <extend val="0"/>
        <color indexed="10"/>
      </font>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19</xdr:col>
      <xdr:colOff>28575</xdr:colOff>
      <xdr:row>31</xdr:row>
      <xdr:rowOff>0</xdr:rowOff>
    </xdr:from>
    <xdr:to>
      <xdr:col>19</xdr:col>
      <xdr:colOff>476250</xdr:colOff>
      <xdr:row>31</xdr:row>
      <xdr:rowOff>0</xdr:rowOff>
    </xdr:to>
    <xdr:sp macro="" textlink="">
      <xdr:nvSpPr>
        <xdr:cNvPr id="6145" name="Text Box 1">
          <a:extLst>
            <a:ext uri="{FF2B5EF4-FFF2-40B4-BE49-F238E27FC236}">
              <a16:creationId xmlns:a16="http://schemas.microsoft.com/office/drawing/2014/main" id="{00000000-0008-0000-0300-000001180000}"/>
            </a:ext>
          </a:extLst>
        </xdr:cNvPr>
        <xdr:cNvSpPr txBox="1">
          <a:spLocks noChangeArrowheads="1"/>
        </xdr:cNvSpPr>
      </xdr:nvSpPr>
      <xdr:spPr bwMode="auto">
        <a:xfrm>
          <a:off x="11677650" y="9705975"/>
          <a:ext cx="44767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出場種目</a:t>
          </a:r>
        </a:p>
      </xdr:txBody>
    </xdr:sp>
    <xdr:clientData/>
  </xdr:twoCellAnchor>
  <xdr:twoCellAnchor>
    <xdr:from>
      <xdr:col>19</xdr:col>
      <xdr:colOff>28575</xdr:colOff>
      <xdr:row>37</xdr:row>
      <xdr:rowOff>0</xdr:rowOff>
    </xdr:from>
    <xdr:to>
      <xdr:col>19</xdr:col>
      <xdr:colOff>476250</xdr:colOff>
      <xdr:row>37</xdr:row>
      <xdr:rowOff>0</xdr:rowOff>
    </xdr:to>
    <xdr:sp macro="" textlink="">
      <xdr:nvSpPr>
        <xdr:cNvPr id="6146" name="Text Box 2">
          <a:extLst>
            <a:ext uri="{FF2B5EF4-FFF2-40B4-BE49-F238E27FC236}">
              <a16:creationId xmlns:a16="http://schemas.microsoft.com/office/drawing/2014/main" id="{00000000-0008-0000-0300-000002180000}"/>
            </a:ext>
          </a:extLst>
        </xdr:cNvPr>
        <xdr:cNvSpPr txBox="1">
          <a:spLocks noChangeArrowheads="1"/>
        </xdr:cNvSpPr>
      </xdr:nvSpPr>
      <xdr:spPr bwMode="auto">
        <a:xfrm>
          <a:off x="11677650" y="10772775"/>
          <a:ext cx="44767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出場種目</a:t>
          </a:r>
        </a:p>
      </xdr:txBody>
    </xdr:sp>
    <xdr:clientData/>
  </xdr:twoCellAnchor>
  <xdr:twoCellAnchor>
    <xdr:from>
      <xdr:col>19</xdr:col>
      <xdr:colOff>28575</xdr:colOff>
      <xdr:row>37</xdr:row>
      <xdr:rowOff>0</xdr:rowOff>
    </xdr:from>
    <xdr:to>
      <xdr:col>19</xdr:col>
      <xdr:colOff>476250</xdr:colOff>
      <xdr:row>37</xdr:row>
      <xdr:rowOff>0</xdr:rowOff>
    </xdr:to>
    <xdr:sp macro="" textlink="">
      <xdr:nvSpPr>
        <xdr:cNvPr id="6147" name="Text Box 3">
          <a:extLst>
            <a:ext uri="{FF2B5EF4-FFF2-40B4-BE49-F238E27FC236}">
              <a16:creationId xmlns:a16="http://schemas.microsoft.com/office/drawing/2014/main" id="{00000000-0008-0000-0300-000003180000}"/>
            </a:ext>
          </a:extLst>
        </xdr:cNvPr>
        <xdr:cNvSpPr txBox="1">
          <a:spLocks noChangeArrowheads="1"/>
        </xdr:cNvSpPr>
      </xdr:nvSpPr>
      <xdr:spPr bwMode="auto">
        <a:xfrm>
          <a:off x="11677650" y="10772775"/>
          <a:ext cx="44767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出場種目</a:t>
          </a:r>
        </a:p>
      </xdr:txBody>
    </xdr:sp>
    <xdr:clientData/>
  </xdr:twoCellAnchor>
  <xdr:twoCellAnchor>
    <xdr:from>
      <xdr:col>19</xdr:col>
      <xdr:colOff>28575</xdr:colOff>
      <xdr:row>28</xdr:row>
      <xdr:rowOff>0</xdr:rowOff>
    </xdr:from>
    <xdr:to>
      <xdr:col>19</xdr:col>
      <xdr:colOff>476250</xdr:colOff>
      <xdr:row>28</xdr:row>
      <xdr:rowOff>0</xdr:rowOff>
    </xdr:to>
    <xdr:sp macro="" textlink="">
      <xdr:nvSpPr>
        <xdr:cNvPr id="6148" name="Text Box 4">
          <a:extLst>
            <a:ext uri="{FF2B5EF4-FFF2-40B4-BE49-F238E27FC236}">
              <a16:creationId xmlns:a16="http://schemas.microsoft.com/office/drawing/2014/main" id="{00000000-0008-0000-0300-000004180000}"/>
            </a:ext>
          </a:extLst>
        </xdr:cNvPr>
        <xdr:cNvSpPr txBox="1">
          <a:spLocks noChangeArrowheads="1"/>
        </xdr:cNvSpPr>
      </xdr:nvSpPr>
      <xdr:spPr bwMode="auto">
        <a:xfrm>
          <a:off x="11677650" y="9363075"/>
          <a:ext cx="44767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出場種目</a:t>
          </a:r>
        </a:p>
      </xdr:txBody>
    </xdr:sp>
    <xdr:clientData/>
  </xdr:twoCellAnchor>
  <xdr:twoCellAnchor>
    <xdr:from>
      <xdr:col>19</xdr:col>
      <xdr:colOff>28575</xdr:colOff>
      <xdr:row>62</xdr:row>
      <xdr:rowOff>0</xdr:rowOff>
    </xdr:from>
    <xdr:to>
      <xdr:col>19</xdr:col>
      <xdr:colOff>476250</xdr:colOff>
      <xdr:row>62</xdr:row>
      <xdr:rowOff>0</xdr:rowOff>
    </xdr:to>
    <xdr:sp macro="" textlink="">
      <xdr:nvSpPr>
        <xdr:cNvPr id="6149" name="Text Box 5">
          <a:extLst>
            <a:ext uri="{FF2B5EF4-FFF2-40B4-BE49-F238E27FC236}">
              <a16:creationId xmlns:a16="http://schemas.microsoft.com/office/drawing/2014/main" id="{00000000-0008-0000-0300-000005180000}"/>
            </a:ext>
          </a:extLst>
        </xdr:cNvPr>
        <xdr:cNvSpPr txBox="1">
          <a:spLocks noChangeArrowheads="1"/>
        </xdr:cNvSpPr>
      </xdr:nvSpPr>
      <xdr:spPr bwMode="auto">
        <a:xfrm>
          <a:off x="11677650" y="15097125"/>
          <a:ext cx="44767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出場種目</a:t>
          </a:r>
        </a:p>
      </xdr:txBody>
    </xdr:sp>
    <xdr:clientData/>
  </xdr:twoCellAnchor>
  <xdr:twoCellAnchor>
    <xdr:from>
      <xdr:col>19</xdr:col>
      <xdr:colOff>28575</xdr:colOff>
      <xdr:row>62</xdr:row>
      <xdr:rowOff>0</xdr:rowOff>
    </xdr:from>
    <xdr:to>
      <xdr:col>19</xdr:col>
      <xdr:colOff>476250</xdr:colOff>
      <xdr:row>62</xdr:row>
      <xdr:rowOff>0</xdr:rowOff>
    </xdr:to>
    <xdr:sp macro="" textlink="">
      <xdr:nvSpPr>
        <xdr:cNvPr id="6150" name="Text Box 6">
          <a:extLst>
            <a:ext uri="{FF2B5EF4-FFF2-40B4-BE49-F238E27FC236}">
              <a16:creationId xmlns:a16="http://schemas.microsoft.com/office/drawing/2014/main" id="{00000000-0008-0000-0300-000006180000}"/>
            </a:ext>
          </a:extLst>
        </xdr:cNvPr>
        <xdr:cNvSpPr txBox="1">
          <a:spLocks noChangeArrowheads="1"/>
        </xdr:cNvSpPr>
      </xdr:nvSpPr>
      <xdr:spPr bwMode="auto">
        <a:xfrm>
          <a:off x="11677650" y="15097125"/>
          <a:ext cx="44767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出場種目</a:t>
          </a:r>
        </a:p>
      </xdr:txBody>
    </xdr:sp>
    <xdr:clientData/>
  </xdr:twoCellAnchor>
  <xdr:twoCellAnchor>
    <xdr:from>
      <xdr:col>19</xdr:col>
      <xdr:colOff>28575</xdr:colOff>
      <xdr:row>62</xdr:row>
      <xdr:rowOff>0</xdr:rowOff>
    </xdr:from>
    <xdr:to>
      <xdr:col>19</xdr:col>
      <xdr:colOff>476250</xdr:colOff>
      <xdr:row>62</xdr:row>
      <xdr:rowOff>0</xdr:rowOff>
    </xdr:to>
    <xdr:sp macro="" textlink="">
      <xdr:nvSpPr>
        <xdr:cNvPr id="6151" name="Text Box 7">
          <a:extLst>
            <a:ext uri="{FF2B5EF4-FFF2-40B4-BE49-F238E27FC236}">
              <a16:creationId xmlns:a16="http://schemas.microsoft.com/office/drawing/2014/main" id="{00000000-0008-0000-0300-000007180000}"/>
            </a:ext>
          </a:extLst>
        </xdr:cNvPr>
        <xdr:cNvSpPr txBox="1">
          <a:spLocks noChangeArrowheads="1"/>
        </xdr:cNvSpPr>
      </xdr:nvSpPr>
      <xdr:spPr bwMode="auto">
        <a:xfrm>
          <a:off x="11677650" y="15097125"/>
          <a:ext cx="44767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出場種目</a:t>
          </a:r>
        </a:p>
      </xdr:txBody>
    </xdr:sp>
    <xdr:clientData/>
  </xdr:twoCellAnchor>
  <xdr:twoCellAnchor>
    <xdr:from>
      <xdr:col>19</xdr:col>
      <xdr:colOff>28575</xdr:colOff>
      <xdr:row>62</xdr:row>
      <xdr:rowOff>0</xdr:rowOff>
    </xdr:from>
    <xdr:to>
      <xdr:col>19</xdr:col>
      <xdr:colOff>476250</xdr:colOff>
      <xdr:row>62</xdr:row>
      <xdr:rowOff>0</xdr:rowOff>
    </xdr:to>
    <xdr:sp macro="" textlink="">
      <xdr:nvSpPr>
        <xdr:cNvPr id="6152" name="Text Box 8">
          <a:extLst>
            <a:ext uri="{FF2B5EF4-FFF2-40B4-BE49-F238E27FC236}">
              <a16:creationId xmlns:a16="http://schemas.microsoft.com/office/drawing/2014/main" id="{00000000-0008-0000-0300-000008180000}"/>
            </a:ext>
          </a:extLst>
        </xdr:cNvPr>
        <xdr:cNvSpPr txBox="1">
          <a:spLocks noChangeArrowheads="1"/>
        </xdr:cNvSpPr>
      </xdr:nvSpPr>
      <xdr:spPr bwMode="auto">
        <a:xfrm>
          <a:off x="11677650" y="15097125"/>
          <a:ext cx="44767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出場種目</a:t>
          </a:r>
        </a:p>
      </xdr:txBody>
    </xdr:sp>
    <xdr:clientData/>
  </xdr:twoCellAnchor>
  <xdr:twoCellAnchor>
    <xdr:from>
      <xdr:col>19</xdr:col>
      <xdr:colOff>28575</xdr:colOff>
      <xdr:row>60</xdr:row>
      <xdr:rowOff>0</xdr:rowOff>
    </xdr:from>
    <xdr:to>
      <xdr:col>19</xdr:col>
      <xdr:colOff>476250</xdr:colOff>
      <xdr:row>60</xdr:row>
      <xdr:rowOff>0</xdr:rowOff>
    </xdr:to>
    <xdr:sp macro="" textlink="">
      <xdr:nvSpPr>
        <xdr:cNvPr id="6153" name="Text Box 9">
          <a:extLst>
            <a:ext uri="{FF2B5EF4-FFF2-40B4-BE49-F238E27FC236}">
              <a16:creationId xmlns:a16="http://schemas.microsoft.com/office/drawing/2014/main" id="{00000000-0008-0000-0300-000009180000}"/>
            </a:ext>
          </a:extLst>
        </xdr:cNvPr>
        <xdr:cNvSpPr txBox="1">
          <a:spLocks noChangeArrowheads="1"/>
        </xdr:cNvSpPr>
      </xdr:nvSpPr>
      <xdr:spPr bwMode="auto">
        <a:xfrm>
          <a:off x="11677650" y="14859000"/>
          <a:ext cx="44767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出場種目</a:t>
          </a:r>
        </a:p>
      </xdr:txBody>
    </xdr:sp>
    <xdr:clientData/>
  </xdr:twoCellAnchor>
  <xdr:twoCellAnchor>
    <xdr:from>
      <xdr:col>19</xdr:col>
      <xdr:colOff>28575</xdr:colOff>
      <xdr:row>57</xdr:row>
      <xdr:rowOff>0</xdr:rowOff>
    </xdr:from>
    <xdr:to>
      <xdr:col>19</xdr:col>
      <xdr:colOff>476250</xdr:colOff>
      <xdr:row>57</xdr:row>
      <xdr:rowOff>0</xdr:rowOff>
    </xdr:to>
    <xdr:sp macro="" textlink="">
      <xdr:nvSpPr>
        <xdr:cNvPr id="6154" name="Text Box 10">
          <a:extLst>
            <a:ext uri="{FF2B5EF4-FFF2-40B4-BE49-F238E27FC236}">
              <a16:creationId xmlns:a16="http://schemas.microsoft.com/office/drawing/2014/main" id="{00000000-0008-0000-0300-00000A180000}"/>
            </a:ext>
          </a:extLst>
        </xdr:cNvPr>
        <xdr:cNvSpPr txBox="1">
          <a:spLocks noChangeArrowheads="1"/>
        </xdr:cNvSpPr>
      </xdr:nvSpPr>
      <xdr:spPr bwMode="auto">
        <a:xfrm>
          <a:off x="11677650" y="14601825"/>
          <a:ext cx="44767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出場種目</a:t>
          </a:r>
        </a:p>
      </xdr:txBody>
    </xdr:sp>
    <xdr:clientData/>
  </xdr:twoCellAnchor>
  <xdr:twoCellAnchor>
    <xdr:from>
      <xdr:col>0</xdr:col>
      <xdr:colOff>241300</xdr:colOff>
      <xdr:row>6</xdr:row>
      <xdr:rowOff>104775</xdr:rowOff>
    </xdr:from>
    <xdr:to>
      <xdr:col>11</xdr:col>
      <xdr:colOff>260350</xdr:colOff>
      <xdr:row>14</xdr:row>
      <xdr:rowOff>292100</xdr:rowOff>
    </xdr:to>
    <xdr:sp macro="" textlink="">
      <xdr:nvSpPr>
        <xdr:cNvPr id="6155" name="Text Box 11">
          <a:extLst>
            <a:ext uri="{FF2B5EF4-FFF2-40B4-BE49-F238E27FC236}">
              <a16:creationId xmlns:a16="http://schemas.microsoft.com/office/drawing/2014/main" id="{00000000-0008-0000-0300-00000B180000}"/>
            </a:ext>
          </a:extLst>
        </xdr:cNvPr>
        <xdr:cNvSpPr txBox="1">
          <a:spLocks noChangeArrowheads="1"/>
        </xdr:cNvSpPr>
      </xdr:nvSpPr>
      <xdr:spPr bwMode="auto">
        <a:xfrm>
          <a:off x="241300" y="1806575"/>
          <a:ext cx="5441950" cy="3578225"/>
        </a:xfrm>
        <a:prstGeom prst="rect">
          <a:avLst/>
        </a:prstGeom>
        <a:noFill/>
        <a:ln w="9525" algn="ctr">
          <a:noFill/>
          <a:miter lim="800000"/>
          <a:headEnd/>
          <a:tailEnd/>
        </a:ln>
        <a:effectLst/>
      </xdr:spPr>
      <xdr:txBody>
        <a:bodyPr vertOverflow="clip" wrap="square" lIns="27432" tIns="18288" rIns="0" bIns="0" anchor="t" upright="1"/>
        <a:lstStyle/>
        <a:p>
          <a:pPr algn="l" rtl="0">
            <a:lnSpc>
              <a:spcPts val="1400"/>
            </a:lnSpc>
            <a:defRPr sz="1000"/>
          </a:pPr>
          <a:r>
            <a:rPr lang="ja-JP" altLang="en-US" sz="1100" b="0" i="0" strike="noStrike">
              <a:solidFill>
                <a:srgbClr val="000000"/>
              </a:solidFill>
              <a:latin typeface="ＭＳ Ｐゴシック"/>
              <a:ea typeface="ＭＳ Ｐゴシック"/>
            </a:rPr>
            <a:t>　</a:t>
          </a:r>
          <a:r>
            <a:rPr lang="ja-JP" altLang="en-US" sz="1400" b="0" i="0" strike="noStrike">
              <a:solidFill>
                <a:srgbClr val="000000"/>
              </a:solidFill>
              <a:latin typeface="ＭＳ Ｐゴシック"/>
              <a:ea typeface="ＭＳ Ｐゴシック"/>
            </a:rPr>
            <a:t>私は</a:t>
          </a:r>
          <a:r>
            <a:rPr lang="en-US" altLang="ja-JP" sz="1400" b="0" i="0" strike="noStrike">
              <a:solidFill>
                <a:srgbClr val="000000"/>
              </a:solidFill>
              <a:latin typeface="ＭＳ Ｐゴシック"/>
              <a:ea typeface="ＭＳ Ｐゴシック"/>
            </a:rPr>
            <a:t>FIA</a:t>
          </a:r>
          <a:r>
            <a:rPr lang="ja-JP" altLang="en-US" sz="1400" b="0" i="0" strike="noStrike">
              <a:solidFill>
                <a:srgbClr val="000000"/>
              </a:solidFill>
              <a:latin typeface="ＭＳ Ｐゴシック"/>
              <a:ea typeface="ＭＳ Ｐゴシック"/>
            </a:rPr>
            <a:t>マスターズスイミング選手権大会２０１１出場にあたり、</a:t>
          </a:r>
        </a:p>
        <a:p>
          <a:pPr algn="l" rtl="0">
            <a:lnSpc>
              <a:spcPts val="1400"/>
            </a:lnSpc>
            <a:defRPr sz="1000"/>
          </a:pPr>
          <a:r>
            <a:rPr lang="ja-JP" altLang="en-US" sz="1400" b="0" i="0" strike="noStrike">
              <a:solidFill>
                <a:srgbClr val="000000"/>
              </a:solidFill>
              <a:latin typeface="ＭＳ Ｐゴシック"/>
              <a:ea typeface="ＭＳ Ｐゴシック"/>
            </a:rPr>
            <a:t>下記の事項を誓約します。</a:t>
          </a:r>
        </a:p>
        <a:p>
          <a:pPr algn="l" rtl="0">
            <a:lnSpc>
              <a:spcPts val="1400"/>
            </a:lnSpc>
            <a:defRPr sz="1000"/>
          </a:pPr>
          <a:endParaRPr lang="ja-JP" altLang="en-US" sz="1400" b="0" i="0" strike="noStrike">
            <a:solidFill>
              <a:srgbClr val="000000"/>
            </a:solidFill>
            <a:latin typeface="ＭＳ Ｐゴシック"/>
            <a:ea typeface="ＭＳ Ｐゴシック"/>
          </a:endParaRPr>
        </a:p>
        <a:p>
          <a:pPr algn="l" rtl="0">
            <a:lnSpc>
              <a:spcPts val="1400"/>
            </a:lnSpc>
            <a:defRPr sz="1000"/>
          </a:pPr>
          <a:endParaRPr lang="ja-JP" altLang="en-US" sz="1400" b="0" i="0" strike="noStrike">
            <a:solidFill>
              <a:srgbClr val="000000"/>
            </a:solidFill>
            <a:latin typeface="ＭＳ Ｐゴシック"/>
            <a:ea typeface="ＭＳ Ｐゴシック"/>
          </a:endParaRPr>
        </a:p>
        <a:p>
          <a:pPr algn="l" rtl="0">
            <a:lnSpc>
              <a:spcPts val="1400"/>
            </a:lnSpc>
            <a:defRPr sz="1000"/>
          </a:pPr>
          <a:r>
            <a:rPr lang="ja-JP" altLang="en-US" sz="1400" b="0" i="0" strike="noStrike">
              <a:solidFill>
                <a:srgbClr val="000000"/>
              </a:solidFill>
              <a:latin typeface="ＭＳ Ｐゴシック"/>
              <a:ea typeface="ＭＳ Ｐゴシック"/>
            </a:rPr>
            <a:t>１．私は、今大会出場にあたり、健康管理に十分配慮し、健康に</a:t>
          </a:r>
        </a:p>
        <a:p>
          <a:pPr algn="l" rtl="0">
            <a:lnSpc>
              <a:spcPts val="1400"/>
            </a:lnSpc>
            <a:defRPr sz="1000"/>
          </a:pPr>
          <a:r>
            <a:rPr lang="ja-JP" altLang="en-US" sz="1400" b="0" i="0" strike="noStrike">
              <a:solidFill>
                <a:srgbClr val="000000"/>
              </a:solidFill>
              <a:latin typeface="ＭＳ Ｐゴシック"/>
              <a:ea typeface="ＭＳ Ｐゴシック"/>
            </a:rPr>
            <a:t>　　ついてはなんら異常がないことを誓約します。</a:t>
          </a:r>
        </a:p>
        <a:p>
          <a:pPr algn="l" rtl="0">
            <a:lnSpc>
              <a:spcPts val="1400"/>
            </a:lnSpc>
            <a:defRPr sz="1000"/>
          </a:pPr>
          <a:endParaRPr lang="ja-JP" altLang="en-US" sz="1400" b="0" i="0" strike="noStrike">
            <a:solidFill>
              <a:srgbClr val="000000"/>
            </a:solidFill>
            <a:latin typeface="ＭＳ Ｐゴシック"/>
            <a:ea typeface="ＭＳ Ｐゴシック"/>
          </a:endParaRPr>
        </a:p>
        <a:p>
          <a:pPr algn="l" rtl="0">
            <a:lnSpc>
              <a:spcPts val="1400"/>
            </a:lnSpc>
            <a:defRPr sz="1000"/>
          </a:pPr>
          <a:r>
            <a:rPr lang="ja-JP" altLang="en-US" sz="1400" b="0" i="0" strike="noStrike">
              <a:solidFill>
                <a:srgbClr val="000000"/>
              </a:solidFill>
              <a:latin typeface="ＭＳ Ｐゴシック"/>
              <a:ea typeface="ＭＳ Ｐゴシック"/>
            </a:rPr>
            <a:t>２．私は、今大会開催中の事故については、自己の責任において</a:t>
          </a:r>
        </a:p>
        <a:p>
          <a:pPr algn="l" rtl="0">
            <a:lnSpc>
              <a:spcPts val="1400"/>
            </a:lnSpc>
            <a:defRPr sz="1000"/>
          </a:pPr>
          <a:r>
            <a:rPr lang="ja-JP" altLang="en-US" sz="1400" b="0" i="0" strike="noStrike">
              <a:solidFill>
                <a:srgbClr val="000000"/>
              </a:solidFill>
              <a:latin typeface="ＭＳ Ｐゴシック"/>
              <a:ea typeface="ＭＳ Ｐゴシック"/>
            </a:rPr>
            <a:t>　　処理し、主催者側の責任を問いません。</a:t>
          </a:r>
        </a:p>
        <a:p>
          <a:pPr algn="l" rtl="0">
            <a:lnSpc>
              <a:spcPts val="1400"/>
            </a:lnSpc>
            <a:defRPr sz="1000"/>
          </a:pPr>
          <a:endParaRPr lang="ja-JP" altLang="en-US" sz="1400" b="0" i="0" strike="noStrike">
            <a:solidFill>
              <a:srgbClr val="000000"/>
            </a:solidFill>
            <a:latin typeface="ＭＳ Ｐゴシック"/>
            <a:ea typeface="ＭＳ Ｐゴシック"/>
          </a:endParaRPr>
        </a:p>
        <a:p>
          <a:pPr algn="l" rtl="0">
            <a:lnSpc>
              <a:spcPts val="1400"/>
            </a:lnSpc>
            <a:defRPr sz="1000"/>
          </a:pPr>
          <a:r>
            <a:rPr lang="ja-JP" altLang="en-US" sz="1400" b="0" i="0" strike="noStrike">
              <a:solidFill>
                <a:srgbClr val="000000"/>
              </a:solidFill>
              <a:latin typeface="ＭＳ Ｐゴシック"/>
              <a:ea typeface="ＭＳ Ｐゴシック"/>
            </a:rPr>
            <a:t>３．私は、今大会要項記載の「個人情報の取り扱い」について</a:t>
          </a:r>
        </a:p>
        <a:p>
          <a:pPr algn="l" rtl="0">
            <a:lnSpc>
              <a:spcPts val="1400"/>
            </a:lnSpc>
            <a:defRPr sz="1000"/>
          </a:pPr>
          <a:r>
            <a:rPr lang="ja-JP" altLang="en-US" sz="1400" b="0" i="0" strike="noStrike">
              <a:solidFill>
                <a:srgbClr val="000000"/>
              </a:solidFill>
              <a:latin typeface="ＭＳ Ｐゴシック"/>
              <a:ea typeface="ＭＳ Ｐゴシック"/>
            </a:rPr>
            <a:t>　　同意いたします。</a:t>
          </a:r>
        </a:p>
        <a:p>
          <a:pPr algn="l" rtl="0">
            <a:lnSpc>
              <a:spcPts val="1400"/>
            </a:lnSpc>
            <a:defRPr sz="1000"/>
          </a:pPr>
          <a:endParaRPr lang="ja-JP" altLang="en-US" sz="1400" b="0" i="0" strike="noStrike">
            <a:solidFill>
              <a:srgbClr val="000000"/>
            </a:solidFill>
            <a:latin typeface="ＭＳ Ｐゴシック"/>
            <a:ea typeface="ＭＳ Ｐゴシック"/>
          </a:endParaRPr>
        </a:p>
        <a:p>
          <a:pPr algn="l" rtl="0">
            <a:lnSpc>
              <a:spcPts val="1400"/>
            </a:lnSpc>
            <a:defRPr sz="1000"/>
          </a:pPr>
          <a:r>
            <a:rPr lang="ja-JP" altLang="en-US" sz="1400" b="0" i="0" strike="noStrike">
              <a:solidFill>
                <a:srgbClr val="000000"/>
              </a:solidFill>
              <a:latin typeface="ＭＳ Ｐゴシック"/>
              <a:ea typeface="ＭＳ Ｐゴシック"/>
            </a:rPr>
            <a:t>４．私は、ホームページに競技結果を掲載することを同意いた</a:t>
          </a:r>
        </a:p>
        <a:p>
          <a:pPr algn="l" rtl="0">
            <a:lnSpc>
              <a:spcPts val="1400"/>
            </a:lnSpc>
            <a:defRPr sz="1000"/>
          </a:pPr>
          <a:r>
            <a:rPr lang="ja-JP" altLang="en-US" sz="1400" b="0" i="0" strike="noStrike">
              <a:solidFill>
                <a:srgbClr val="000000"/>
              </a:solidFill>
              <a:latin typeface="ＭＳ Ｐゴシック"/>
              <a:ea typeface="ＭＳ Ｐゴシック"/>
            </a:rPr>
            <a:t>　 　します。　　　　　　　　　　　　　　　　　　</a:t>
          </a:r>
        </a:p>
        <a:p>
          <a:pPr algn="l" rtl="0">
            <a:lnSpc>
              <a:spcPts val="1200"/>
            </a:lnSpc>
            <a:defRPr sz="1000"/>
          </a:pPr>
          <a:r>
            <a:rPr lang="ja-JP" altLang="en-US" sz="1200" b="0" i="0" strike="noStrike">
              <a:solidFill>
                <a:srgbClr val="000000"/>
              </a:solidFill>
              <a:latin typeface="ＭＳ Ｐゴシック"/>
              <a:ea typeface="ＭＳ Ｐゴシック"/>
            </a:rPr>
            <a:t>　　　　　　　　　　　　　　　　　　　　　　　　　　　　　　　　</a:t>
          </a:r>
        </a:p>
        <a:p>
          <a:pPr algn="l" rtl="0">
            <a:lnSpc>
              <a:spcPts val="1200"/>
            </a:lnSpc>
            <a:defRPr sz="1000"/>
          </a:pPr>
          <a:endParaRPr lang="ja-JP" altLang="en-US" sz="1200" b="0" i="0" strike="noStrike">
            <a:solidFill>
              <a:srgbClr val="000000"/>
            </a:solidFill>
            <a:latin typeface="ＭＳ Ｐゴシック"/>
            <a:ea typeface="ＭＳ Ｐゴシック"/>
          </a:endParaRPr>
        </a:p>
        <a:p>
          <a:pPr algn="l" rtl="0">
            <a:lnSpc>
              <a:spcPts val="1200"/>
            </a:lnSpc>
            <a:defRPr sz="1000"/>
          </a:pPr>
          <a:endParaRPr lang="ja-JP" altLang="en-US" sz="1200" b="0" i="0" strike="noStrike">
            <a:solidFill>
              <a:srgbClr val="000000"/>
            </a:solidFill>
            <a:latin typeface="ＭＳ Ｐゴシック"/>
            <a:ea typeface="ＭＳ Ｐゴシック"/>
          </a:endParaRPr>
        </a:p>
        <a:p>
          <a:pPr algn="l" rtl="0">
            <a:lnSpc>
              <a:spcPts val="1200"/>
            </a:lnSpc>
            <a:defRPr sz="1000"/>
          </a:pPr>
          <a:endParaRPr lang="ja-JP" altLang="en-US" sz="1200" b="0" i="0" strike="noStrike">
            <a:solidFill>
              <a:srgbClr val="000000"/>
            </a:solidFill>
            <a:latin typeface="ＭＳ Ｐゴシック"/>
            <a:ea typeface="ＭＳ Ｐゴシック"/>
          </a:endParaRPr>
        </a:p>
        <a:p>
          <a:pPr algn="l" rtl="0">
            <a:lnSpc>
              <a:spcPts val="1200"/>
            </a:lnSpc>
            <a:defRPr sz="1000"/>
          </a:pPr>
          <a:endParaRPr lang="ja-JP" altLang="en-US" sz="1200" b="0" i="0" strike="noStrike">
            <a:solidFill>
              <a:srgbClr val="000000"/>
            </a:solidFill>
            <a:latin typeface="ＭＳ Ｐゴシック"/>
            <a:ea typeface="ＭＳ Ｐゴシック"/>
          </a:endParaRPr>
        </a:p>
        <a:p>
          <a:pPr algn="l" rtl="0">
            <a:lnSpc>
              <a:spcPts val="1200"/>
            </a:lnSpc>
            <a:defRPr sz="1000"/>
          </a:pPr>
          <a:endParaRPr lang="ja-JP" altLang="en-US" sz="1200" b="0" i="0" strike="noStrike">
            <a:solidFill>
              <a:srgbClr val="000000"/>
            </a:solidFill>
            <a:latin typeface="ＭＳ Ｐゴシック"/>
            <a:ea typeface="ＭＳ Ｐゴシック"/>
          </a:endParaRPr>
        </a:p>
      </xdr:txBody>
    </xdr:sp>
    <xdr:clientData/>
  </xdr:twoCellAnchor>
  <xdr:twoCellAnchor editAs="oneCell">
    <xdr:from>
      <xdr:col>10</xdr:col>
      <xdr:colOff>142875</xdr:colOff>
      <xdr:row>2</xdr:row>
      <xdr:rowOff>152400</xdr:rowOff>
    </xdr:from>
    <xdr:to>
      <xdr:col>14</xdr:col>
      <xdr:colOff>600075</xdr:colOff>
      <xdr:row>3</xdr:row>
      <xdr:rowOff>180975</xdr:rowOff>
    </xdr:to>
    <xdr:sp macro="" textlink="">
      <xdr:nvSpPr>
        <xdr:cNvPr id="6156" name="Text Box 12">
          <a:extLst>
            <a:ext uri="{FF2B5EF4-FFF2-40B4-BE49-F238E27FC236}">
              <a16:creationId xmlns:a16="http://schemas.microsoft.com/office/drawing/2014/main" id="{00000000-0008-0000-0300-00000C180000}"/>
            </a:ext>
          </a:extLst>
        </xdr:cNvPr>
        <xdr:cNvSpPr txBox="1">
          <a:spLocks noChangeArrowheads="1"/>
        </xdr:cNvSpPr>
      </xdr:nvSpPr>
      <xdr:spPr bwMode="auto">
        <a:xfrm>
          <a:off x="5172075" y="600075"/>
          <a:ext cx="3333750" cy="32385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ja-JP" altLang="en-US" sz="1200" b="0" i="0" strike="noStrike">
              <a:solidFill>
                <a:srgbClr val="000000"/>
              </a:solidFill>
              <a:latin typeface="ＭＳ Ｐゴシック"/>
              <a:ea typeface="ＭＳ Ｐゴシック"/>
            </a:rPr>
            <a:t>（社）日本マスターズ水泳協会・チーム登録Ｎｏ</a:t>
          </a:r>
        </a:p>
      </xdr:txBody>
    </xdr:sp>
    <xdr:clientData/>
  </xdr:twoCellAnchor>
  <xdr:oneCellAnchor>
    <xdr:from>
      <xdr:col>1</xdr:col>
      <xdr:colOff>352425</xdr:colOff>
      <xdr:row>3</xdr:row>
      <xdr:rowOff>114300</xdr:rowOff>
    </xdr:from>
    <xdr:ext cx="2562496" cy="218586"/>
    <xdr:sp macro="" textlink="">
      <xdr:nvSpPr>
        <xdr:cNvPr id="6157" name="Text Box 13">
          <a:extLst>
            <a:ext uri="{FF2B5EF4-FFF2-40B4-BE49-F238E27FC236}">
              <a16:creationId xmlns:a16="http://schemas.microsoft.com/office/drawing/2014/main" id="{00000000-0008-0000-0300-00000D180000}"/>
            </a:ext>
          </a:extLst>
        </xdr:cNvPr>
        <xdr:cNvSpPr txBox="1">
          <a:spLocks noChangeArrowheads="1"/>
        </xdr:cNvSpPr>
      </xdr:nvSpPr>
      <xdr:spPr bwMode="auto">
        <a:xfrm>
          <a:off x="835025" y="863600"/>
          <a:ext cx="2562496" cy="218586"/>
        </a:xfrm>
        <a:prstGeom prst="rect">
          <a:avLst/>
        </a:prstGeom>
        <a:noFill/>
        <a:ln w="9525" algn="ctr">
          <a:noFill/>
          <a:miter lim="800000"/>
          <a:headEnd/>
          <a:tailEnd/>
        </a:ln>
        <a:effectLst/>
      </xdr:spPr>
      <xdr:txBody>
        <a:bodyPr wrap="none" lIns="18288" tIns="18288" rIns="0" bIns="0" anchor="t" upright="1">
          <a:spAutoFit/>
        </a:bodyPr>
        <a:lstStyle/>
        <a:p>
          <a:pPr algn="l" rtl="0">
            <a:defRPr sz="1000"/>
          </a:pPr>
          <a:r>
            <a:rPr lang="ja-JP" altLang="en-US" sz="1200" b="0" i="0" strike="noStrike">
              <a:solidFill>
                <a:srgbClr val="000000"/>
              </a:solidFill>
              <a:latin typeface="ＭＳ Ｐゴシック"/>
              <a:ea typeface="ＭＳ Ｐゴシック"/>
            </a:rPr>
            <a:t>大 会 会 長　　　　　　　藤原　達治郎 殿</a:t>
          </a:r>
        </a:p>
      </xdr:txBody>
    </xdr:sp>
    <xdr:clientData/>
  </xdr:oneCellAnchor>
  <xdr:twoCellAnchor>
    <xdr:from>
      <xdr:col>11</xdr:col>
      <xdr:colOff>114300</xdr:colOff>
      <xdr:row>17</xdr:row>
      <xdr:rowOff>200025</xdr:rowOff>
    </xdr:from>
    <xdr:to>
      <xdr:col>15</xdr:col>
      <xdr:colOff>1619250</xdr:colOff>
      <xdr:row>19</xdr:row>
      <xdr:rowOff>279400</xdr:rowOff>
    </xdr:to>
    <xdr:sp macro="" textlink="" fLocksText="0">
      <xdr:nvSpPr>
        <xdr:cNvPr id="6158" name="Text Box 14">
          <a:extLst>
            <a:ext uri="{FF2B5EF4-FFF2-40B4-BE49-F238E27FC236}">
              <a16:creationId xmlns:a16="http://schemas.microsoft.com/office/drawing/2014/main" id="{00000000-0008-0000-0300-00000E180000}"/>
            </a:ext>
          </a:extLst>
        </xdr:cNvPr>
        <xdr:cNvSpPr txBox="1">
          <a:spLocks noChangeArrowheads="1"/>
        </xdr:cNvSpPr>
      </xdr:nvSpPr>
      <xdr:spPr bwMode="auto">
        <a:xfrm>
          <a:off x="5537200" y="6626225"/>
          <a:ext cx="4705350" cy="104457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a:t>
          </a:r>
          <a:r>
            <a:rPr lang="ja-JP" altLang="en-US" sz="1100" b="0" i="0" strike="noStrike">
              <a:solidFill>
                <a:srgbClr val="000000"/>
              </a:solidFill>
              <a:latin typeface="ＭＳ Ｐゴシック"/>
              <a:ea typeface="ＭＳ Ｐゴシック"/>
            </a:rPr>
            <a:t>　捺印は必ず印鑑をお願いします。</a:t>
          </a:r>
        </a:p>
        <a:p>
          <a:pPr lvl="0"/>
          <a:r>
            <a:rPr lang="en-US" altLang="ja-JP" sz="1100" b="0" i="0" strike="noStrike">
              <a:solidFill>
                <a:srgbClr val="000000"/>
              </a:solidFill>
              <a:latin typeface="ＭＳ Ｐゴシック"/>
              <a:ea typeface="ＭＳ Ｐゴシック"/>
            </a:rPr>
            <a:t>※</a:t>
          </a:r>
          <a:r>
            <a:rPr lang="ja-JP" altLang="en-US" sz="1100" b="0" i="0" strike="noStrike">
              <a:solidFill>
                <a:srgbClr val="000000"/>
              </a:solidFill>
              <a:latin typeface="ＭＳ Ｐゴシック"/>
              <a:ea typeface="ＭＳ Ｐゴシック"/>
            </a:rPr>
            <a:t>　</a:t>
          </a:r>
          <a:r>
            <a:rPr lang="ja-JP" altLang="en-US" sz="1100" b="1" u="sng">
              <a:latin typeface="+mn-lt"/>
              <a:ea typeface="+mn-ea"/>
              <a:cs typeface="+mn-cs"/>
            </a:rPr>
            <a:t>誓約書は印刷し、署名押印をいただき、郵送にて必ず１月末日までに「ＦＩＡ</a:t>
          </a:r>
          <a:endParaRPr lang="en-US" altLang="ja-JP" sz="1100" b="1" u="sng">
            <a:latin typeface="+mn-lt"/>
            <a:ea typeface="+mn-ea"/>
            <a:cs typeface="+mn-cs"/>
          </a:endParaRPr>
        </a:p>
        <a:p>
          <a:pPr lvl="0"/>
          <a:r>
            <a:rPr lang="ja-JP" altLang="en-US" sz="1100" b="1" u="none">
              <a:latin typeface="+mn-lt"/>
              <a:ea typeface="+mn-ea"/>
              <a:cs typeface="+mn-cs"/>
            </a:rPr>
            <a:t>　　</a:t>
          </a:r>
          <a:r>
            <a:rPr lang="ja-JP" altLang="en-US" sz="1100" b="1" u="none" baseline="0">
              <a:latin typeface="+mn-lt"/>
              <a:ea typeface="+mn-ea"/>
              <a:cs typeface="+mn-cs"/>
            </a:rPr>
            <a:t> </a:t>
          </a:r>
          <a:r>
            <a:rPr lang="ja-JP" altLang="en-US" sz="1100" b="1" u="sng">
              <a:latin typeface="+mn-lt"/>
              <a:ea typeface="+mn-ea"/>
              <a:cs typeface="+mn-cs"/>
            </a:rPr>
            <a:t>マスターズスイミング選手権大会２０１１」事務局までお送り下さい。</a:t>
          </a:r>
          <a:r>
            <a:rPr lang="ja-JP" altLang="en-US" sz="1100" b="1">
              <a:latin typeface="+mn-lt"/>
              <a:ea typeface="+mn-ea"/>
              <a:cs typeface="+mn-cs"/>
            </a:rPr>
            <a:t>　</a:t>
          </a:r>
          <a:endParaRPr lang="en-US" altLang="ja-JP" sz="1100" b="1">
            <a:latin typeface="+mn-lt"/>
            <a:ea typeface="+mn-ea"/>
            <a:cs typeface="+mn-cs"/>
          </a:endParaRPr>
        </a:p>
        <a:p>
          <a:pPr lvl="0">
            <a:lnSpc>
              <a:spcPts val="1300"/>
            </a:lnSpc>
          </a:pPr>
          <a:r>
            <a:rPr lang="ja-JP" altLang="en-US" sz="1100" b="0" i="0" strike="noStrike">
              <a:solidFill>
                <a:srgbClr val="000000"/>
              </a:solidFill>
              <a:latin typeface="ＭＳ Ｐゴシック"/>
              <a:ea typeface="ＭＳ Ｐゴシック"/>
            </a:rPr>
            <a:t>　　（誓約書がないと参加できません。）</a:t>
          </a:r>
        </a:p>
        <a:p>
          <a:pPr algn="l" rtl="0">
            <a:lnSpc>
              <a:spcPts val="1300"/>
            </a:lnSpc>
            <a:defRPr sz="1000"/>
          </a:pPr>
          <a:r>
            <a:rPr lang="en-US" altLang="ja-JP" sz="1100" b="0" i="0" strike="noStrike">
              <a:solidFill>
                <a:srgbClr val="000000"/>
              </a:solidFill>
              <a:latin typeface="ＭＳ Ｐゴシック"/>
              <a:ea typeface="ＭＳ Ｐゴシック"/>
            </a:rPr>
            <a:t>※</a:t>
          </a:r>
          <a:r>
            <a:rPr lang="ja-JP" altLang="en-US" sz="1100" b="0" i="0" strike="noStrike">
              <a:solidFill>
                <a:srgbClr val="000000"/>
              </a:solidFill>
              <a:latin typeface="ＭＳ Ｐゴシック"/>
              <a:ea typeface="ＭＳ Ｐゴシック"/>
            </a:rPr>
            <a:t>　足りない場合は、コピーしてご使用ください。</a:t>
          </a:r>
        </a:p>
      </xdr:txBody>
    </xdr:sp>
    <xdr:clientData fLock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AJ64"/>
  <sheetViews>
    <sheetView showGridLines="0" tabSelected="1" topLeftCell="A4" workbookViewId="0">
      <selection activeCell="Q4" sqref="Q4:V4"/>
    </sheetView>
  </sheetViews>
  <sheetFormatPr defaultRowHeight="22.5" customHeight="1"/>
  <cols>
    <col min="1" max="1" width="5.28515625" style="4" customWidth="1"/>
    <col min="2" max="2" width="22.5703125" style="4" customWidth="1"/>
    <col min="3" max="27" width="3.7109375" style="4" customWidth="1"/>
    <col min="28" max="28" width="13" style="4" hidden="1" customWidth="1"/>
    <col min="29" max="36" width="9.140625" style="4" hidden="1" customWidth="1"/>
    <col min="37" max="16384" width="9.140625" style="4"/>
  </cols>
  <sheetData>
    <row r="1" spans="2:32" ht="14.25">
      <c r="B1" s="2" t="s">
        <v>317</v>
      </c>
      <c r="C1" s="2"/>
      <c r="D1" s="2"/>
      <c r="E1" s="2"/>
      <c r="F1" s="2"/>
      <c r="G1" s="2"/>
      <c r="H1" s="2"/>
      <c r="I1" s="2"/>
      <c r="J1" s="2"/>
      <c r="U1" s="157" t="s">
        <v>91</v>
      </c>
      <c r="V1" s="158"/>
      <c r="W1" s="158"/>
      <c r="X1" s="159"/>
    </row>
    <row r="2" spans="2:32" ht="14.25">
      <c r="B2" s="1" t="s">
        <v>318</v>
      </c>
      <c r="C2" s="1"/>
      <c r="D2" s="1"/>
      <c r="E2" s="1"/>
      <c r="F2" s="1"/>
      <c r="G2" s="1"/>
      <c r="H2" s="1"/>
      <c r="I2" s="1"/>
      <c r="J2" s="1"/>
      <c r="P2" s="6" t="s">
        <v>77</v>
      </c>
      <c r="Q2" s="6"/>
      <c r="R2" s="6"/>
      <c r="S2" s="6"/>
      <c r="T2" s="6"/>
      <c r="U2" s="6"/>
      <c r="V2" s="6"/>
      <c r="W2" s="6"/>
    </row>
    <row r="3" spans="2:32" ht="14.25">
      <c r="B3" s="1" t="s">
        <v>298</v>
      </c>
      <c r="C3" s="1"/>
      <c r="D3" s="1"/>
      <c r="E3" s="1"/>
      <c r="F3" s="1"/>
      <c r="G3" s="1"/>
      <c r="H3" s="1"/>
      <c r="I3" s="1"/>
      <c r="J3" s="1"/>
      <c r="T3" s="170"/>
      <c r="U3" s="170"/>
      <c r="V3" s="170"/>
      <c r="W3" s="170"/>
      <c r="X3" s="170"/>
    </row>
    <row r="4" spans="2:32" ht="19.5" customHeight="1">
      <c r="B4" s="155" t="s">
        <v>0</v>
      </c>
      <c r="C4" s="156"/>
      <c r="D4" s="156"/>
      <c r="E4" s="156"/>
      <c r="F4" s="156"/>
      <c r="G4" s="156"/>
      <c r="H4" s="156"/>
      <c r="I4" s="156"/>
      <c r="J4" s="156"/>
      <c r="P4" s="34" t="s">
        <v>2</v>
      </c>
      <c r="Q4" s="160"/>
      <c r="R4" s="161"/>
      <c r="S4" s="161"/>
      <c r="T4" s="161"/>
      <c r="U4" s="161"/>
      <c r="V4" s="162"/>
      <c r="W4" s="32"/>
      <c r="AB4" s="12" t="str">
        <f>IF(C4="","",C4&amp;D4&amp;E4&amp;F4&amp;G4&amp;H4)</f>
        <v/>
      </c>
    </row>
    <row r="5" spans="2:32" ht="9" customHeight="1">
      <c r="B5" s="2"/>
    </row>
    <row r="6" spans="2:32" ht="19.5" customHeight="1">
      <c r="B6" s="34" t="s">
        <v>1</v>
      </c>
      <c r="C6" s="163"/>
      <c r="D6" s="164"/>
      <c r="E6" s="164"/>
      <c r="F6" s="164"/>
      <c r="G6" s="164"/>
      <c r="H6" s="164"/>
      <c r="I6" s="164"/>
      <c r="J6" s="164"/>
      <c r="K6" s="164"/>
      <c r="L6" s="164"/>
      <c r="M6" s="164"/>
      <c r="N6" s="164"/>
      <c r="O6" s="164"/>
      <c r="P6" s="164"/>
      <c r="Q6" s="164"/>
      <c r="R6" s="164"/>
      <c r="S6" s="164"/>
      <c r="T6" s="164"/>
      <c r="U6" s="164"/>
      <c r="V6" s="164"/>
      <c r="W6" s="165"/>
    </row>
    <row r="7" spans="2:32" ht="9" customHeight="1">
      <c r="B7" s="2"/>
    </row>
    <row r="8" spans="2:32" ht="14.25" customHeight="1">
      <c r="B8" s="37" t="s">
        <v>31</v>
      </c>
      <c r="C8" s="167"/>
      <c r="D8" s="168"/>
      <c r="E8" s="168"/>
      <c r="F8" s="168"/>
      <c r="G8" s="168"/>
      <c r="H8" s="168"/>
      <c r="I8" s="168"/>
      <c r="J8" s="168"/>
      <c r="K8" s="169"/>
      <c r="M8" s="2"/>
      <c r="AB8" s="128"/>
      <c r="AD8" s="132">
        <v>1</v>
      </c>
      <c r="AE8" s="132" t="s">
        <v>204</v>
      </c>
      <c r="AF8" s="133" t="s">
        <v>205</v>
      </c>
    </row>
    <row r="9" spans="2:32" ht="14.25" hidden="1" customHeight="1">
      <c r="B9" s="37"/>
      <c r="C9" s="102"/>
      <c r="D9" s="101"/>
      <c r="E9" s="101"/>
      <c r="F9" s="101"/>
      <c r="G9" s="101"/>
      <c r="H9" s="101"/>
      <c r="I9" s="101"/>
      <c r="J9" s="101"/>
      <c r="K9" s="101"/>
      <c r="AB9" s="128"/>
      <c r="AD9" s="132">
        <v>2</v>
      </c>
      <c r="AE9" s="132" t="s">
        <v>206</v>
      </c>
      <c r="AF9" s="133" t="s">
        <v>207</v>
      </c>
    </row>
    <row r="10" spans="2:32" ht="19.5" customHeight="1">
      <c r="B10" s="34" t="s">
        <v>3</v>
      </c>
      <c r="C10" s="186"/>
      <c r="D10" s="186"/>
      <c r="E10" s="186"/>
      <c r="F10" s="186"/>
      <c r="G10" s="186"/>
      <c r="H10" s="186"/>
      <c r="I10" s="186"/>
      <c r="J10" s="186"/>
      <c r="K10" s="186"/>
      <c r="L10" s="33"/>
      <c r="Q10" s="103"/>
      <c r="R10" s="34" t="s">
        <v>92</v>
      </c>
      <c r="S10" s="196"/>
      <c r="T10" s="197"/>
      <c r="U10" s="197"/>
      <c r="V10" s="198"/>
      <c r="AB10" s="128"/>
      <c r="AD10" s="132">
        <v>3</v>
      </c>
      <c r="AE10" s="132" t="s">
        <v>208</v>
      </c>
      <c r="AF10" s="133" t="s">
        <v>207</v>
      </c>
    </row>
    <row r="11" spans="2:32" ht="9" customHeight="1">
      <c r="O11" s="104"/>
      <c r="AB11" s="128"/>
      <c r="AD11" s="132">
        <v>4</v>
      </c>
      <c r="AE11" s="132" t="s">
        <v>209</v>
      </c>
      <c r="AF11" s="133" t="s">
        <v>207</v>
      </c>
    </row>
    <row r="12" spans="2:32" ht="19.5" customHeight="1">
      <c r="B12" s="34" t="s">
        <v>4</v>
      </c>
      <c r="C12" s="9" t="s">
        <v>5</v>
      </c>
      <c r="D12" s="187"/>
      <c r="E12" s="188"/>
      <c r="F12" s="188"/>
      <c r="G12" s="188"/>
      <c r="H12" s="189"/>
      <c r="I12" s="45"/>
      <c r="J12" s="44"/>
      <c r="K12" s="204"/>
      <c r="L12" s="205"/>
      <c r="M12" s="205"/>
      <c r="N12" s="206"/>
      <c r="P12" s="207" t="str">
        <f>IF(K12="","←都道府県名を選択",VLOOKUP(K12,AE1:AF55,2,0)&amp;"支部")</f>
        <v>←都道府県名を選択</v>
      </c>
      <c r="Q12" s="207"/>
      <c r="R12" s="207"/>
      <c r="S12" s="207"/>
      <c r="T12" s="207"/>
      <c r="U12" s="207"/>
      <c r="V12" s="207"/>
      <c r="W12" s="134"/>
      <c r="AB12" s="128"/>
      <c r="AD12" s="132">
        <v>5</v>
      </c>
      <c r="AE12" s="132" t="s">
        <v>210</v>
      </c>
      <c r="AF12" s="133" t="s">
        <v>207</v>
      </c>
    </row>
    <row r="13" spans="2:32" ht="19.5" customHeight="1">
      <c r="D13" s="190"/>
      <c r="E13" s="191"/>
      <c r="F13" s="191"/>
      <c r="G13" s="191"/>
      <c r="H13" s="191"/>
      <c r="I13" s="191"/>
      <c r="J13" s="191"/>
      <c r="K13" s="191"/>
      <c r="L13" s="191"/>
      <c r="M13" s="191"/>
      <c r="N13" s="191"/>
      <c r="O13" s="191"/>
      <c r="P13" s="191"/>
      <c r="Q13" s="191"/>
      <c r="R13" s="191"/>
      <c r="S13" s="191"/>
      <c r="T13" s="191"/>
      <c r="U13" s="191"/>
      <c r="V13" s="191"/>
      <c r="W13" s="192"/>
      <c r="AB13" s="128"/>
      <c r="AD13" s="132">
        <v>6</v>
      </c>
      <c r="AE13" s="132" t="s">
        <v>211</v>
      </c>
      <c r="AF13" s="133" t="s">
        <v>207</v>
      </c>
    </row>
    <row r="14" spans="2:32" ht="19.5" customHeight="1">
      <c r="D14" s="201"/>
      <c r="E14" s="202"/>
      <c r="F14" s="202"/>
      <c r="G14" s="202"/>
      <c r="H14" s="202"/>
      <c r="I14" s="202"/>
      <c r="J14" s="202"/>
      <c r="K14" s="202"/>
      <c r="L14" s="202"/>
      <c r="M14" s="202"/>
      <c r="N14" s="202"/>
      <c r="O14" s="202"/>
      <c r="P14" s="202"/>
      <c r="Q14" s="202"/>
      <c r="R14" s="202"/>
      <c r="S14" s="202"/>
      <c r="T14" s="202"/>
      <c r="U14" s="202"/>
      <c r="V14" s="202"/>
      <c r="W14" s="203"/>
      <c r="AB14" s="128"/>
      <c r="AD14" s="132">
        <v>7</v>
      </c>
      <c r="AE14" s="132" t="s">
        <v>212</v>
      </c>
      <c r="AF14" s="133" t="s">
        <v>207</v>
      </c>
    </row>
    <row r="15" spans="2:32" ht="19.5" customHeight="1">
      <c r="B15" s="34"/>
      <c r="C15" s="13"/>
      <c r="D15" s="174" t="s">
        <v>6</v>
      </c>
      <c r="E15" s="175"/>
      <c r="F15" s="171"/>
      <c r="G15" s="172"/>
      <c r="H15" s="172"/>
      <c r="I15" s="172"/>
      <c r="J15" s="172"/>
      <c r="K15" s="172"/>
      <c r="L15" s="172"/>
      <c r="M15" s="173"/>
      <c r="O15" s="36" t="s">
        <v>26</v>
      </c>
      <c r="P15" s="176"/>
      <c r="Q15" s="177"/>
      <c r="R15" s="177"/>
      <c r="S15" s="177"/>
      <c r="T15" s="177"/>
      <c r="U15" s="177"/>
      <c r="V15" s="177"/>
      <c r="W15" s="178"/>
      <c r="AB15" s="128"/>
      <c r="AD15" s="132">
        <v>8</v>
      </c>
      <c r="AE15" s="132" t="s">
        <v>213</v>
      </c>
      <c r="AF15" s="133" t="s">
        <v>214</v>
      </c>
    </row>
    <row r="16" spans="2:32" ht="19.5" customHeight="1">
      <c r="B16" s="34"/>
      <c r="C16" s="13"/>
      <c r="D16" s="35"/>
      <c r="E16" s="34" t="s">
        <v>27</v>
      </c>
      <c r="F16" s="199"/>
      <c r="G16" s="177"/>
      <c r="H16" s="177"/>
      <c r="I16" s="177"/>
      <c r="J16" s="177"/>
      <c r="K16" s="177"/>
      <c r="L16" s="177"/>
      <c r="M16" s="177"/>
      <c r="N16" s="177"/>
      <c r="O16" s="177"/>
      <c r="P16" s="177"/>
      <c r="Q16" s="177"/>
      <c r="R16" s="177"/>
      <c r="S16" s="177"/>
      <c r="T16" s="177"/>
      <c r="U16" s="177"/>
      <c r="V16" s="177"/>
      <c r="W16" s="178"/>
      <c r="AB16" s="128"/>
      <c r="AD16" s="132">
        <v>9</v>
      </c>
      <c r="AE16" s="132" t="s">
        <v>215</v>
      </c>
      <c r="AF16" s="133" t="s">
        <v>214</v>
      </c>
    </row>
    <row r="17" spans="2:32" ht="18" customHeight="1">
      <c r="B17" s="200"/>
      <c r="C17" s="200"/>
      <c r="D17" s="200"/>
      <c r="E17" s="200"/>
      <c r="F17" s="200"/>
      <c r="G17" s="200"/>
      <c r="H17" s="200"/>
      <c r="I17" s="200"/>
      <c r="J17" s="200"/>
      <c r="K17" s="200"/>
      <c r="L17" s="200"/>
      <c r="M17" s="200"/>
      <c r="N17" s="200"/>
      <c r="O17" s="200"/>
      <c r="P17" s="200"/>
      <c r="Q17" s="200"/>
      <c r="R17" s="200"/>
      <c r="S17" s="200"/>
      <c r="T17" s="200"/>
      <c r="U17" s="200"/>
      <c r="V17" s="200"/>
      <c r="W17" s="200"/>
      <c r="X17" s="200"/>
      <c r="AB17" s="128"/>
      <c r="AD17" s="132">
        <v>10</v>
      </c>
      <c r="AE17" s="132" t="s">
        <v>216</v>
      </c>
      <c r="AF17" s="133" t="s">
        <v>214</v>
      </c>
    </row>
    <row r="18" spans="2:32" ht="14.25" hidden="1" customHeight="1">
      <c r="B18" s="34"/>
      <c r="C18" s="13"/>
      <c r="D18" s="37" t="s">
        <v>31</v>
      </c>
      <c r="E18" s="167"/>
      <c r="F18" s="168"/>
      <c r="G18" s="168"/>
      <c r="H18" s="168"/>
      <c r="I18" s="168"/>
      <c r="J18" s="168"/>
      <c r="K18" s="168"/>
      <c r="L18" s="168"/>
      <c r="M18" s="169"/>
      <c r="N18" s="13"/>
      <c r="O18" s="35"/>
      <c r="P18" s="167"/>
      <c r="Q18" s="168"/>
      <c r="R18" s="168"/>
      <c r="S18" s="168"/>
      <c r="T18" s="168"/>
      <c r="U18" s="168"/>
      <c r="V18" s="168"/>
      <c r="W18" s="168"/>
      <c r="X18" s="169"/>
      <c r="AB18" s="128"/>
      <c r="AD18" s="132">
        <v>11</v>
      </c>
      <c r="AE18" s="132" t="s">
        <v>217</v>
      </c>
      <c r="AF18" s="133" t="s">
        <v>214</v>
      </c>
    </row>
    <row r="19" spans="2:32" ht="14.25" hidden="1" customHeight="1">
      <c r="B19" s="34"/>
      <c r="C19" s="13"/>
      <c r="D19" s="37"/>
      <c r="E19" s="102"/>
      <c r="F19" s="102"/>
      <c r="G19" s="102"/>
      <c r="H19" s="102"/>
      <c r="I19" s="102"/>
      <c r="J19" s="102"/>
      <c r="K19" s="102"/>
      <c r="L19" s="102"/>
      <c r="M19" s="102"/>
      <c r="N19" s="13"/>
      <c r="O19" s="35"/>
      <c r="P19" s="102"/>
      <c r="Q19" s="102"/>
      <c r="R19" s="102"/>
      <c r="S19" s="102"/>
      <c r="T19" s="102"/>
      <c r="U19" s="102"/>
      <c r="V19" s="102"/>
      <c r="W19" s="102"/>
      <c r="X19" s="102"/>
      <c r="AB19" s="128"/>
      <c r="AD19" s="132">
        <v>12</v>
      </c>
      <c r="AE19" s="132" t="s">
        <v>218</v>
      </c>
      <c r="AF19" s="133" t="s">
        <v>214</v>
      </c>
    </row>
    <row r="20" spans="2:32" ht="19.5" hidden="1" customHeight="1">
      <c r="B20" s="35" t="s">
        <v>28</v>
      </c>
      <c r="C20" s="80">
        <f>C60</f>
        <v>46023</v>
      </c>
      <c r="D20" s="35" t="s">
        <v>29</v>
      </c>
      <c r="E20" s="193"/>
      <c r="F20" s="194"/>
      <c r="G20" s="194"/>
      <c r="H20" s="194"/>
      <c r="I20" s="194"/>
      <c r="J20" s="194"/>
      <c r="K20" s="194"/>
      <c r="L20" s="194"/>
      <c r="M20" s="195"/>
      <c r="N20" s="80">
        <f>C61</f>
        <v>46081</v>
      </c>
      <c r="O20" s="35" t="s">
        <v>30</v>
      </c>
      <c r="P20" s="193"/>
      <c r="Q20" s="194"/>
      <c r="R20" s="194"/>
      <c r="S20" s="194"/>
      <c r="T20" s="194"/>
      <c r="U20" s="194"/>
      <c r="V20" s="194"/>
      <c r="W20" s="194"/>
      <c r="X20" s="195"/>
      <c r="AB20" s="128"/>
      <c r="AD20" s="132">
        <v>13</v>
      </c>
      <c r="AE20" s="132" t="s">
        <v>219</v>
      </c>
      <c r="AF20" s="133" t="s">
        <v>214</v>
      </c>
    </row>
    <row r="21" spans="2:32" ht="19.5" hidden="1" customHeight="1">
      <c r="B21" s="35"/>
      <c r="C21" s="185" t="s">
        <v>137</v>
      </c>
      <c r="D21" s="185"/>
      <c r="E21" s="185"/>
      <c r="F21" s="185"/>
      <c r="G21" s="182"/>
      <c r="H21" s="183"/>
      <c r="I21" s="184"/>
      <c r="J21" s="112"/>
      <c r="K21" s="112"/>
      <c r="N21" s="185" t="s">
        <v>137</v>
      </c>
      <c r="O21" s="185"/>
      <c r="P21" s="185"/>
      <c r="Q21" s="185"/>
      <c r="R21" s="182"/>
      <c r="S21" s="183"/>
      <c r="T21" s="184"/>
      <c r="U21" s="112"/>
      <c r="V21" s="112"/>
      <c r="AB21" s="128"/>
      <c r="AD21" s="132">
        <v>14</v>
      </c>
      <c r="AE21" s="132" t="s">
        <v>220</v>
      </c>
      <c r="AF21" s="133" t="s">
        <v>214</v>
      </c>
    </row>
    <row r="22" spans="2:32" ht="19.5" hidden="1" customHeight="1">
      <c r="B22" s="35"/>
      <c r="C22" s="185" t="s">
        <v>138</v>
      </c>
      <c r="D22" s="185"/>
      <c r="E22" s="185"/>
      <c r="F22" s="185"/>
      <c r="G22" s="179"/>
      <c r="H22" s="180"/>
      <c r="I22" s="181"/>
      <c r="J22" s="112"/>
      <c r="K22" s="112"/>
      <c r="N22" s="185" t="s">
        <v>138</v>
      </c>
      <c r="O22" s="185"/>
      <c r="P22" s="185"/>
      <c r="Q22" s="185"/>
      <c r="R22" s="179"/>
      <c r="S22" s="180"/>
      <c r="T22" s="181"/>
      <c r="U22" s="112"/>
      <c r="V22" s="112"/>
      <c r="AB22" s="128"/>
      <c r="AD22" s="132">
        <v>15</v>
      </c>
      <c r="AE22" s="132" t="s">
        <v>221</v>
      </c>
      <c r="AF22" s="133" t="s">
        <v>214</v>
      </c>
    </row>
    <row r="23" spans="2:32" ht="19.5" hidden="1" customHeight="1">
      <c r="B23" s="35"/>
      <c r="C23" s="80"/>
      <c r="E23" s="185" t="s">
        <v>139</v>
      </c>
      <c r="F23" s="185"/>
      <c r="G23" s="182"/>
      <c r="H23" s="183"/>
      <c r="I23" s="183"/>
      <c r="J23" s="183"/>
      <c r="K23" s="183"/>
      <c r="L23" s="183"/>
      <c r="M23" s="184"/>
      <c r="N23" s="80"/>
      <c r="P23" s="185" t="s">
        <v>139</v>
      </c>
      <c r="Q23" s="185"/>
      <c r="R23" s="182"/>
      <c r="S23" s="183"/>
      <c r="T23" s="183"/>
      <c r="U23" s="183"/>
      <c r="V23" s="183"/>
      <c r="W23" s="183"/>
      <c r="X23" s="184"/>
      <c r="AB23" s="128"/>
      <c r="AD23" s="132">
        <v>16</v>
      </c>
      <c r="AE23" s="132" t="s">
        <v>222</v>
      </c>
      <c r="AF23" s="133" t="s">
        <v>223</v>
      </c>
    </row>
    <row r="24" spans="2:32" ht="11.25" customHeight="1">
      <c r="B24" s="13"/>
      <c r="AB24" s="128"/>
      <c r="AD24" s="132">
        <v>17</v>
      </c>
      <c r="AE24" s="132" t="s">
        <v>224</v>
      </c>
      <c r="AF24" s="133" t="s">
        <v>223</v>
      </c>
    </row>
    <row r="25" spans="2:32" ht="19.5" customHeight="1">
      <c r="B25" s="13" t="s">
        <v>32</v>
      </c>
      <c r="C25" s="4" t="s">
        <v>33</v>
      </c>
      <c r="E25" s="208">
        <f>申込一覧表!AB88</f>
        <v>0</v>
      </c>
      <c r="F25" s="208"/>
      <c r="G25" s="208"/>
      <c r="H25" s="208"/>
      <c r="I25" s="208"/>
      <c r="N25" s="170"/>
      <c r="O25" s="170"/>
      <c r="P25" s="170"/>
      <c r="Q25" s="170"/>
      <c r="AB25" s="128"/>
      <c r="AD25" s="132">
        <v>18</v>
      </c>
      <c r="AE25" s="132" t="s">
        <v>225</v>
      </c>
      <c r="AF25" s="133" t="s">
        <v>226</v>
      </c>
    </row>
    <row r="26" spans="2:32" ht="19.5" customHeight="1">
      <c r="B26" s="13"/>
      <c r="C26" s="4" t="s">
        <v>34</v>
      </c>
      <c r="E26" s="208">
        <f>申込一覧表!AB46</f>
        <v>0</v>
      </c>
      <c r="F26" s="208"/>
      <c r="G26" s="208"/>
      <c r="H26" s="208"/>
      <c r="I26" s="208"/>
      <c r="N26" s="170"/>
      <c r="O26" s="170"/>
      <c r="P26" s="170"/>
      <c r="Q26" s="170"/>
      <c r="AB26" s="128"/>
      <c r="AD26" s="132">
        <v>19</v>
      </c>
      <c r="AE26" s="132" t="s">
        <v>227</v>
      </c>
      <c r="AF26" s="133" t="s">
        <v>226</v>
      </c>
    </row>
    <row r="27" spans="2:32" ht="19.5" customHeight="1">
      <c r="B27" s="13"/>
      <c r="C27" s="4" t="s">
        <v>35</v>
      </c>
      <c r="E27" s="208">
        <f>E25+E26</f>
        <v>0</v>
      </c>
      <c r="F27" s="208"/>
      <c r="G27" s="208"/>
      <c r="H27" s="208"/>
      <c r="I27" s="208"/>
      <c r="N27" s="170"/>
      <c r="O27" s="170"/>
      <c r="P27" s="170"/>
      <c r="Q27" s="170"/>
      <c r="AB27" s="128"/>
      <c r="AD27" s="132">
        <v>20</v>
      </c>
      <c r="AE27" s="132" t="s">
        <v>228</v>
      </c>
      <c r="AF27" s="133" t="s">
        <v>226</v>
      </c>
    </row>
    <row r="28" spans="2:32" ht="11.25" customHeight="1">
      <c r="B28" s="13"/>
      <c r="AB28" s="128"/>
      <c r="AD28" s="132">
        <v>21</v>
      </c>
      <c r="AE28" s="132" t="s">
        <v>229</v>
      </c>
      <c r="AF28" s="133" t="s">
        <v>230</v>
      </c>
    </row>
    <row r="29" spans="2:32" ht="19.5" customHeight="1">
      <c r="B29" s="13" t="s">
        <v>37</v>
      </c>
      <c r="C29" s="4" t="s">
        <v>33</v>
      </c>
      <c r="E29" s="229">
        <f>申込一覧表!AB89</f>
        <v>0</v>
      </c>
      <c r="F29" s="229"/>
      <c r="G29" s="229"/>
      <c r="H29" s="211"/>
      <c r="I29" s="211"/>
      <c r="N29" s="170"/>
      <c r="O29" s="170"/>
      <c r="P29" s="130"/>
      <c r="Q29" s="9"/>
      <c r="AB29" s="128"/>
      <c r="AD29" s="132">
        <v>22</v>
      </c>
      <c r="AE29" s="132" t="s">
        <v>231</v>
      </c>
      <c r="AF29" s="133" t="s">
        <v>230</v>
      </c>
    </row>
    <row r="30" spans="2:32" ht="19.5" customHeight="1">
      <c r="B30" s="13"/>
      <c r="C30" s="4" t="s">
        <v>34</v>
      </c>
      <c r="E30" s="229">
        <f>申込一覧表!AB47</f>
        <v>0</v>
      </c>
      <c r="F30" s="229"/>
      <c r="G30" s="229"/>
      <c r="H30" s="211"/>
      <c r="I30" s="211"/>
      <c r="N30" s="170"/>
      <c r="O30" s="170"/>
      <c r="P30" s="130"/>
      <c r="Q30" s="9"/>
      <c r="AB30" s="128"/>
      <c r="AD30" s="132">
        <v>23</v>
      </c>
      <c r="AE30" s="132" t="s">
        <v>232</v>
      </c>
      <c r="AF30" s="133" t="s">
        <v>230</v>
      </c>
    </row>
    <row r="31" spans="2:32" ht="19.5" customHeight="1">
      <c r="B31" s="13"/>
      <c r="C31" s="4" t="s">
        <v>35</v>
      </c>
      <c r="E31" s="229">
        <f>E29+E30</f>
        <v>0</v>
      </c>
      <c r="F31" s="229"/>
      <c r="G31" s="229"/>
      <c r="H31" s="211"/>
      <c r="I31" s="211"/>
      <c r="N31" s="170"/>
      <c r="O31" s="170"/>
      <c r="P31" s="130"/>
      <c r="Q31" s="9"/>
      <c r="AB31" s="128"/>
      <c r="AD31" s="132">
        <v>24</v>
      </c>
      <c r="AE31" s="132" t="s">
        <v>233</v>
      </c>
      <c r="AF31" s="133" t="s">
        <v>230</v>
      </c>
    </row>
    <row r="32" spans="2:32" ht="11.25" customHeight="1">
      <c r="B32" s="13"/>
      <c r="AB32" s="128"/>
      <c r="AD32" s="132">
        <v>25</v>
      </c>
      <c r="AE32" s="132" t="s">
        <v>234</v>
      </c>
      <c r="AF32" s="133" t="s">
        <v>235</v>
      </c>
    </row>
    <row r="33" spans="2:32" ht="19.5" hidden="1" customHeight="1">
      <c r="B33" s="13" t="s">
        <v>36</v>
      </c>
      <c r="C33" s="4" t="s">
        <v>38</v>
      </c>
      <c r="H33" s="166">
        <f>リレーオーダー用紙!AR32</f>
        <v>0</v>
      </c>
      <c r="I33" s="166"/>
      <c r="J33" s="166"/>
      <c r="L33" s="4" t="s">
        <v>41</v>
      </c>
      <c r="P33" s="166">
        <f>リレーオーダー用紙!AR41</f>
        <v>0</v>
      </c>
      <c r="Q33" s="166"/>
      <c r="R33" s="166"/>
      <c r="AB33" s="128"/>
      <c r="AD33" s="132">
        <v>26</v>
      </c>
      <c r="AE33" s="132" t="s">
        <v>236</v>
      </c>
      <c r="AF33" s="133" t="s">
        <v>235</v>
      </c>
    </row>
    <row r="34" spans="2:32" ht="19.5" hidden="1" customHeight="1">
      <c r="B34" s="13"/>
      <c r="C34" s="4" t="s">
        <v>39</v>
      </c>
      <c r="H34" s="166">
        <f>リレーオーダー用紙!AR14</f>
        <v>0</v>
      </c>
      <c r="I34" s="166"/>
      <c r="J34" s="166"/>
      <c r="L34" s="4" t="s">
        <v>42</v>
      </c>
      <c r="P34" s="166">
        <f>リレーオーダー用紙!AR23</f>
        <v>0</v>
      </c>
      <c r="Q34" s="166"/>
      <c r="R34" s="166"/>
      <c r="AB34" s="128"/>
      <c r="AD34" s="132">
        <v>27</v>
      </c>
      <c r="AE34" s="132" t="s">
        <v>237</v>
      </c>
      <c r="AF34" s="133" t="s">
        <v>235</v>
      </c>
    </row>
    <row r="35" spans="2:32" ht="19.5" hidden="1" customHeight="1">
      <c r="B35" s="13"/>
      <c r="C35" s="4" t="s">
        <v>40</v>
      </c>
      <c r="H35" s="166">
        <f>リレーオーダー用紙!AR50</f>
        <v>0</v>
      </c>
      <c r="I35" s="166"/>
      <c r="J35" s="166"/>
      <c r="L35" s="4" t="s">
        <v>43</v>
      </c>
      <c r="P35" s="166">
        <f>リレーオーダー用紙!AR59</f>
        <v>0</v>
      </c>
      <c r="Q35" s="166"/>
      <c r="R35" s="166"/>
      <c r="AB35" s="128"/>
      <c r="AD35" s="132">
        <v>28</v>
      </c>
      <c r="AE35" s="132" t="s">
        <v>238</v>
      </c>
      <c r="AF35" s="133" t="s">
        <v>235</v>
      </c>
    </row>
    <row r="36" spans="2:32" ht="19.5" hidden="1" customHeight="1">
      <c r="B36" s="13"/>
      <c r="L36" s="4" t="s">
        <v>44</v>
      </c>
      <c r="P36" s="166">
        <f>SUM(H33:J35)+SUM(P33:R35)</f>
        <v>0</v>
      </c>
      <c r="Q36" s="166"/>
      <c r="R36" s="166"/>
      <c r="AB36" s="128"/>
      <c r="AD36" s="132">
        <v>29</v>
      </c>
      <c r="AE36" s="132" t="s">
        <v>239</v>
      </c>
      <c r="AF36" s="133" t="s">
        <v>235</v>
      </c>
    </row>
    <row r="37" spans="2:32" ht="11.25" customHeight="1">
      <c r="B37" s="13"/>
      <c r="P37" s="129"/>
      <c r="Q37" s="129"/>
      <c r="R37" s="129"/>
      <c r="AB37" s="128"/>
      <c r="AD37" s="132">
        <v>30</v>
      </c>
      <c r="AE37" s="132" t="s">
        <v>240</v>
      </c>
      <c r="AF37" s="133" t="s">
        <v>235</v>
      </c>
    </row>
    <row r="38" spans="2:32" ht="19.5" customHeight="1">
      <c r="B38" s="13" t="s">
        <v>45</v>
      </c>
      <c r="C38" s="4" t="s">
        <v>261</v>
      </c>
      <c r="F38" s="225" t="s">
        <v>262</v>
      </c>
      <c r="G38" s="225"/>
      <c r="H38" s="225"/>
      <c r="I38" s="225"/>
      <c r="J38" s="225"/>
      <c r="K38" s="4" t="s">
        <v>56</v>
      </c>
      <c r="L38" s="224">
        <f>申込一覧表!AU88</f>
        <v>0</v>
      </c>
      <c r="M38" s="170"/>
      <c r="N38" s="4" t="s">
        <v>55</v>
      </c>
      <c r="O38" s="209">
        <f>1500*L38</f>
        <v>0</v>
      </c>
      <c r="P38" s="209"/>
      <c r="Q38" s="209"/>
      <c r="R38" s="209"/>
      <c r="T38" s="209"/>
      <c r="U38" s="209"/>
      <c r="V38" s="209"/>
      <c r="W38" s="209"/>
      <c r="AB38" s="128"/>
      <c r="AD38" s="132">
        <v>31</v>
      </c>
      <c r="AE38" s="132" t="s">
        <v>241</v>
      </c>
      <c r="AF38" s="133" t="s">
        <v>242</v>
      </c>
    </row>
    <row r="39" spans="2:32" ht="19.5" customHeight="1">
      <c r="B39" s="13"/>
      <c r="F39" s="209" t="s">
        <v>263</v>
      </c>
      <c r="G39" s="209"/>
      <c r="H39" s="209"/>
      <c r="I39" s="209"/>
      <c r="J39" s="209"/>
      <c r="K39" s="4" t="s">
        <v>57</v>
      </c>
      <c r="L39" s="170">
        <f>申込一覧表!AV88</f>
        <v>0</v>
      </c>
      <c r="M39" s="170"/>
      <c r="N39" s="4" t="s">
        <v>55</v>
      </c>
      <c r="O39" s="209">
        <f>700*L39</f>
        <v>0</v>
      </c>
      <c r="P39" s="209"/>
      <c r="Q39" s="209"/>
      <c r="R39" s="209"/>
      <c r="T39" s="209"/>
      <c r="U39" s="209"/>
      <c r="V39" s="209"/>
      <c r="W39" s="209"/>
      <c r="AB39" s="128"/>
      <c r="AD39" s="132">
        <v>32</v>
      </c>
      <c r="AE39" s="132" t="s">
        <v>243</v>
      </c>
      <c r="AF39" s="133" t="s">
        <v>242</v>
      </c>
    </row>
    <row r="40" spans="2:32" ht="19.5" customHeight="1">
      <c r="B40" s="13"/>
      <c r="C40" s="4" t="s">
        <v>47</v>
      </c>
      <c r="N40" s="4" t="s">
        <v>55</v>
      </c>
      <c r="O40" s="209">
        <f>SUM(O38:R39)</f>
        <v>0</v>
      </c>
      <c r="P40" s="209"/>
      <c r="Q40" s="209"/>
      <c r="R40" s="209"/>
      <c r="T40" s="209"/>
      <c r="U40" s="209"/>
      <c r="V40" s="209"/>
      <c r="W40" s="209"/>
      <c r="AB40" s="128"/>
      <c r="AD40" s="132">
        <v>33</v>
      </c>
      <c r="AE40" s="132" t="s">
        <v>244</v>
      </c>
      <c r="AF40" s="133" t="s">
        <v>242</v>
      </c>
    </row>
    <row r="41" spans="2:32" ht="19.5" customHeight="1">
      <c r="B41" s="13"/>
      <c r="C41" s="4" t="s">
        <v>265</v>
      </c>
      <c r="H41" s="135"/>
      <c r="I41" s="135"/>
      <c r="J41" s="135"/>
      <c r="T41" s="209"/>
      <c r="U41" s="209"/>
      <c r="V41" s="209"/>
      <c r="W41" s="209"/>
      <c r="AB41" s="128"/>
      <c r="AD41" s="132">
        <v>34</v>
      </c>
      <c r="AE41" s="132" t="s">
        <v>245</v>
      </c>
      <c r="AF41" s="133" t="s">
        <v>242</v>
      </c>
    </row>
    <row r="42" spans="2:32" ht="19.5" customHeight="1" thickBot="1">
      <c r="B42" s="13"/>
      <c r="T42" s="209"/>
      <c r="U42" s="209"/>
      <c r="V42" s="209"/>
      <c r="W42" s="209"/>
      <c r="AB42" s="128"/>
      <c r="AD42" s="132">
        <v>35</v>
      </c>
      <c r="AE42" s="132" t="s">
        <v>246</v>
      </c>
      <c r="AF42" s="133" t="s">
        <v>242</v>
      </c>
    </row>
    <row r="43" spans="2:32" ht="19.5" hidden="1" customHeight="1">
      <c r="B43" s="13"/>
      <c r="O43" s="209"/>
      <c r="P43" s="209"/>
      <c r="Q43" s="209"/>
      <c r="R43" s="209"/>
      <c r="T43" s="209"/>
      <c r="U43" s="209"/>
      <c r="V43" s="209"/>
      <c r="W43" s="209"/>
      <c r="AB43" s="128"/>
      <c r="AD43" s="132">
        <v>36</v>
      </c>
      <c r="AE43" s="132" t="s">
        <v>247</v>
      </c>
      <c r="AF43" s="133" t="s">
        <v>248</v>
      </c>
    </row>
    <row r="44" spans="2:32" ht="11.25" hidden="1" customHeight="1">
      <c r="B44" s="13"/>
      <c r="T44" s="93"/>
      <c r="U44" s="93"/>
      <c r="V44" s="93"/>
      <c r="W44" s="93"/>
      <c r="AB44" s="128"/>
      <c r="AD44" s="132">
        <v>37</v>
      </c>
      <c r="AE44" s="132" t="s">
        <v>249</v>
      </c>
      <c r="AF44" s="133" t="s">
        <v>248</v>
      </c>
    </row>
    <row r="45" spans="2:32" ht="19.5" hidden="1" customHeight="1">
      <c r="B45" s="13" t="s">
        <v>78</v>
      </c>
      <c r="C45" s="4" t="s">
        <v>80</v>
      </c>
      <c r="T45" s="93"/>
      <c r="U45" s="93"/>
      <c r="V45" s="93"/>
      <c r="W45" s="93"/>
      <c r="AB45" s="128"/>
      <c r="AD45" s="132">
        <v>38</v>
      </c>
      <c r="AE45" s="132" t="s">
        <v>250</v>
      </c>
      <c r="AF45" s="133" t="s">
        <v>248</v>
      </c>
    </row>
    <row r="46" spans="2:32" ht="19.5" hidden="1" customHeight="1">
      <c r="B46" s="13"/>
      <c r="C46" s="4" t="s">
        <v>79</v>
      </c>
      <c r="T46" s="93"/>
      <c r="U46" s="93"/>
      <c r="V46" s="93"/>
      <c r="W46" s="93"/>
      <c r="AB46" s="128"/>
      <c r="AD46" s="132">
        <v>39</v>
      </c>
      <c r="AE46" s="132" t="s">
        <v>251</v>
      </c>
      <c r="AF46" s="133" t="s">
        <v>248</v>
      </c>
    </row>
    <row r="47" spans="2:32" ht="19.5" hidden="1" customHeight="1">
      <c r="B47" s="13"/>
      <c r="C47" s="226"/>
      <c r="D47" s="227"/>
      <c r="E47" s="227"/>
      <c r="F47" s="228"/>
      <c r="G47" s="4" t="s">
        <v>81</v>
      </c>
      <c r="H47" s="221"/>
      <c r="I47" s="222"/>
      <c r="J47" s="222"/>
      <c r="K47" s="222"/>
      <c r="L47" s="222"/>
      <c r="M47" s="222"/>
      <c r="N47" s="222"/>
      <c r="O47" s="222"/>
      <c r="P47" s="222"/>
      <c r="Q47" s="222"/>
      <c r="R47" s="223"/>
      <c r="S47" s="4" t="s">
        <v>82</v>
      </c>
      <c r="T47" s="93"/>
      <c r="U47" s="93"/>
      <c r="V47" s="93"/>
      <c r="W47" s="93"/>
      <c r="AB47" s="128"/>
      <c r="AD47" s="132">
        <v>40</v>
      </c>
      <c r="AE47" s="132" t="s">
        <v>252</v>
      </c>
      <c r="AF47" s="133" t="s">
        <v>253</v>
      </c>
    </row>
    <row r="48" spans="2:32" ht="19.5" hidden="1" customHeight="1">
      <c r="B48" s="34"/>
      <c r="C48" s="221"/>
      <c r="D48" s="222"/>
      <c r="E48" s="222"/>
      <c r="F48" s="222"/>
      <c r="G48" s="222"/>
      <c r="H48" s="222"/>
      <c r="I48" s="222"/>
      <c r="J48" s="222"/>
      <c r="K48" s="223"/>
      <c r="L48" s="170" t="s">
        <v>83</v>
      </c>
      <c r="M48" s="170"/>
      <c r="N48" s="225">
        <f>T43</f>
        <v>0</v>
      </c>
      <c r="O48" s="170"/>
      <c r="P48" s="170"/>
      <c r="Q48" s="170"/>
      <c r="R48" s="170"/>
      <c r="S48" s="4" t="s">
        <v>84</v>
      </c>
      <c r="AB48" s="128"/>
      <c r="AD48" s="132">
        <v>41</v>
      </c>
      <c r="AE48" s="132" t="s">
        <v>254</v>
      </c>
      <c r="AF48" s="133" t="s">
        <v>253</v>
      </c>
    </row>
    <row r="49" spans="2:32" ht="24" hidden="1" customHeight="1">
      <c r="AB49" s="128"/>
      <c r="AD49" s="132">
        <v>42</v>
      </c>
      <c r="AE49" s="132" t="s">
        <v>255</v>
      </c>
      <c r="AF49" s="133" t="s">
        <v>253</v>
      </c>
    </row>
    <row r="50" spans="2:32" ht="12.75" hidden="1" customHeight="1">
      <c r="C50" s="94"/>
      <c r="D50" s="95"/>
      <c r="E50" s="95"/>
      <c r="F50" s="95"/>
      <c r="G50" s="95"/>
      <c r="H50" s="95"/>
      <c r="I50" s="96"/>
      <c r="J50" s="96"/>
      <c r="K50" s="95"/>
      <c r="L50" s="95"/>
      <c r="M50" s="95"/>
      <c r="N50" s="95"/>
      <c r="O50" s="95"/>
      <c r="P50" s="95"/>
      <c r="Q50" s="95"/>
      <c r="R50" s="95"/>
      <c r="S50" s="95"/>
      <c r="T50" s="95"/>
      <c r="U50" s="95"/>
      <c r="V50" s="95"/>
      <c r="W50" s="97"/>
      <c r="AB50" s="128"/>
      <c r="AD50" s="132">
        <v>43</v>
      </c>
      <c r="AE50" s="132" t="s">
        <v>256</v>
      </c>
      <c r="AF50" s="133" t="s">
        <v>253</v>
      </c>
    </row>
    <row r="51" spans="2:32" ht="21" hidden="1">
      <c r="C51" s="98"/>
      <c r="E51" s="100" t="s">
        <v>85</v>
      </c>
      <c r="I51" s="39"/>
      <c r="J51" s="38"/>
      <c r="W51" s="99"/>
      <c r="AB51" s="128"/>
      <c r="AD51" s="132">
        <v>44</v>
      </c>
      <c r="AE51" s="132" t="s">
        <v>257</v>
      </c>
      <c r="AF51" s="133" t="s">
        <v>253</v>
      </c>
    </row>
    <row r="52" spans="2:32" ht="21" hidden="1">
      <c r="C52" s="98"/>
      <c r="E52" s="100" t="s">
        <v>86</v>
      </c>
      <c r="W52" s="99"/>
      <c r="AB52" s="128"/>
      <c r="AD52" s="132">
        <v>45</v>
      </c>
      <c r="AE52" s="132" t="s">
        <v>258</v>
      </c>
      <c r="AF52" s="133" t="s">
        <v>253</v>
      </c>
    </row>
    <row r="53" spans="2:32" ht="21" hidden="1">
      <c r="C53" s="98"/>
      <c r="E53" s="100" t="s">
        <v>87</v>
      </c>
      <c r="W53" s="99"/>
      <c r="AB53" s="128"/>
      <c r="AD53" s="132">
        <v>46</v>
      </c>
      <c r="AE53" s="132" t="s">
        <v>259</v>
      </c>
      <c r="AF53" s="133" t="s">
        <v>253</v>
      </c>
    </row>
    <row r="54" spans="2:32" ht="28.5" hidden="1">
      <c r="C54" s="98"/>
      <c r="E54" s="100" t="s" ph="1">
        <v>88</v>
      </c>
      <c r="W54" s="99"/>
      <c r="AB54" s="128"/>
      <c r="AD54" s="132">
        <v>47</v>
      </c>
      <c r="AE54" s="132" t="s">
        <v>260</v>
      </c>
      <c r="AF54" s="133" t="s">
        <v>253</v>
      </c>
    </row>
    <row r="55" spans="2:32" ht="12.75" hidden="1" customHeight="1" thickBot="1">
      <c r="C55" s="98"/>
      <c r="W55" s="99"/>
    </row>
    <row r="56" spans="2:32" ht="22.5" customHeight="1">
      <c r="B56" s="13" t="s">
        <v>264</v>
      </c>
      <c r="C56" s="212"/>
      <c r="D56" s="213"/>
      <c r="E56" s="213"/>
      <c r="F56" s="213"/>
      <c r="G56" s="213"/>
      <c r="H56" s="213"/>
      <c r="I56" s="213"/>
      <c r="J56" s="213"/>
      <c r="K56" s="213"/>
      <c r="L56" s="213"/>
      <c r="M56" s="213"/>
      <c r="N56" s="213"/>
      <c r="O56" s="213"/>
      <c r="P56" s="213"/>
      <c r="Q56" s="213"/>
      <c r="R56" s="213"/>
      <c r="S56" s="213"/>
      <c r="T56" s="213"/>
      <c r="U56" s="213"/>
      <c r="V56" s="213"/>
      <c r="W56" s="214"/>
    </row>
    <row r="57" spans="2:32" ht="22.5" customHeight="1">
      <c r="C57" s="215"/>
      <c r="D57" s="216"/>
      <c r="E57" s="216"/>
      <c r="F57" s="216"/>
      <c r="G57" s="216"/>
      <c r="H57" s="216"/>
      <c r="I57" s="216"/>
      <c r="J57" s="216"/>
      <c r="K57" s="216"/>
      <c r="L57" s="216"/>
      <c r="M57" s="216"/>
      <c r="N57" s="216"/>
      <c r="O57" s="216"/>
      <c r="P57" s="216"/>
      <c r="Q57" s="216"/>
      <c r="R57" s="216"/>
      <c r="S57" s="216"/>
      <c r="T57" s="216"/>
      <c r="U57" s="216"/>
      <c r="V57" s="216"/>
      <c r="W57" s="217"/>
    </row>
    <row r="58" spans="2:32" ht="22.5" customHeight="1">
      <c r="C58" s="215"/>
      <c r="D58" s="216"/>
      <c r="E58" s="216"/>
      <c r="F58" s="216"/>
      <c r="G58" s="216"/>
      <c r="H58" s="216"/>
      <c r="I58" s="216"/>
      <c r="J58" s="216"/>
      <c r="K58" s="216"/>
      <c r="L58" s="216"/>
      <c r="M58" s="216"/>
      <c r="N58" s="216"/>
      <c r="O58" s="216"/>
      <c r="P58" s="216"/>
      <c r="Q58" s="216"/>
      <c r="R58" s="216"/>
      <c r="S58" s="216"/>
      <c r="T58" s="216"/>
      <c r="U58" s="216"/>
      <c r="V58" s="216"/>
      <c r="W58" s="217"/>
    </row>
    <row r="59" spans="2:32" ht="22.5" customHeight="1" thickBot="1">
      <c r="C59" s="218"/>
      <c r="D59" s="219"/>
      <c r="E59" s="219"/>
      <c r="F59" s="219"/>
      <c r="G59" s="219"/>
      <c r="H59" s="219"/>
      <c r="I59" s="219"/>
      <c r="J59" s="219"/>
      <c r="K59" s="219"/>
      <c r="L59" s="219"/>
      <c r="M59" s="219"/>
      <c r="N59" s="219"/>
      <c r="O59" s="219"/>
      <c r="P59" s="219"/>
      <c r="Q59" s="219"/>
      <c r="R59" s="219"/>
      <c r="S59" s="219"/>
      <c r="T59" s="219"/>
      <c r="U59" s="219"/>
      <c r="V59" s="219"/>
      <c r="W59" s="220"/>
    </row>
    <row r="60" spans="2:32" ht="22.5" hidden="1" customHeight="1">
      <c r="B60" s="34" t="s">
        <v>7</v>
      </c>
      <c r="C60" s="210">
        <v>46023</v>
      </c>
      <c r="D60" s="210"/>
      <c r="E60" s="210"/>
      <c r="F60" s="210"/>
      <c r="G60" s="210"/>
      <c r="H60" s="210"/>
      <c r="N60" s="103"/>
    </row>
    <row r="61" spans="2:32" ht="22.5" hidden="1" customHeight="1">
      <c r="B61" s="34" t="s">
        <v>8</v>
      </c>
      <c r="C61" s="210">
        <v>46081</v>
      </c>
      <c r="D61" s="210"/>
      <c r="E61" s="210"/>
      <c r="F61" s="210"/>
      <c r="G61" s="210"/>
      <c r="H61" s="210"/>
      <c r="N61" s="103"/>
    </row>
    <row r="62" spans="2:32" ht="22.5" hidden="1" customHeight="1">
      <c r="B62" s="34" t="s">
        <v>185</v>
      </c>
      <c r="C62" s="210">
        <v>46023</v>
      </c>
      <c r="D62" s="210"/>
      <c r="E62" s="210"/>
      <c r="F62" s="210"/>
      <c r="G62" s="210"/>
      <c r="H62" s="210"/>
    </row>
    <row r="63" spans="2:32" ht="22.5" hidden="1" customHeight="1">
      <c r="B63" s="34" t="s">
        <v>184</v>
      </c>
      <c r="C63" s="210">
        <v>46086</v>
      </c>
      <c r="D63" s="210"/>
      <c r="E63" s="210"/>
      <c r="F63" s="210"/>
      <c r="G63" s="210"/>
      <c r="H63" s="210"/>
    </row>
    <row r="64" spans="2:32" ht="22.5" hidden="1" customHeight="1"/>
  </sheetData>
  <sheetProtection algorithmName="SHA-512" hashValue="7fzl/yv86PxBI7aypvjedsQwL/AzEzQFqvgTUikKcfGozD82OBy0padENJX1ZRj5cNpW2RYjLbtXKvaki2TnxQ==" saltValue="bax72TZSCxf43C1qOTtqSg==" spinCount="100000" sheet="1" selectLockedCells="1"/>
  <mergeCells count="85">
    <mergeCell ref="E26:G26"/>
    <mergeCell ref="E27:G27"/>
    <mergeCell ref="N48:R48"/>
    <mergeCell ref="C47:F47"/>
    <mergeCell ref="H47:R47"/>
    <mergeCell ref="F38:J38"/>
    <mergeCell ref="O38:R38"/>
    <mergeCell ref="F39:J39"/>
    <mergeCell ref="O39:R39"/>
    <mergeCell ref="O43:R43"/>
    <mergeCell ref="O40:R40"/>
    <mergeCell ref="E29:G29"/>
    <mergeCell ref="E30:G30"/>
    <mergeCell ref="E31:G31"/>
    <mergeCell ref="H26:I26"/>
    <mergeCell ref="L48:M48"/>
    <mergeCell ref="L38:M38"/>
    <mergeCell ref="N26:O26"/>
    <mergeCell ref="P34:R34"/>
    <mergeCell ref="N29:O29"/>
    <mergeCell ref="N30:O30"/>
    <mergeCell ref="N31:O31"/>
    <mergeCell ref="P27:Q27"/>
    <mergeCell ref="P26:Q26"/>
    <mergeCell ref="N27:O27"/>
    <mergeCell ref="P35:R35"/>
    <mergeCell ref="C62:H62"/>
    <mergeCell ref="C63:H63"/>
    <mergeCell ref="G21:I21"/>
    <mergeCell ref="G22:I22"/>
    <mergeCell ref="G23:M23"/>
    <mergeCell ref="E23:F23"/>
    <mergeCell ref="C61:H61"/>
    <mergeCell ref="C60:H60"/>
    <mergeCell ref="H27:I27"/>
    <mergeCell ref="H29:I29"/>
    <mergeCell ref="L39:M39"/>
    <mergeCell ref="H30:I30"/>
    <mergeCell ref="H31:I31"/>
    <mergeCell ref="H25:I25"/>
    <mergeCell ref="C56:W59"/>
    <mergeCell ref="C48:K48"/>
    <mergeCell ref="T42:W42"/>
    <mergeCell ref="T43:W43"/>
    <mergeCell ref="T38:W38"/>
    <mergeCell ref="T39:W39"/>
    <mergeCell ref="T40:W40"/>
    <mergeCell ref="T41:W41"/>
    <mergeCell ref="P25:Q25"/>
    <mergeCell ref="N25:O25"/>
    <mergeCell ref="C22:F22"/>
    <mergeCell ref="N21:Q21"/>
    <mergeCell ref="N22:Q22"/>
    <mergeCell ref="E25:G25"/>
    <mergeCell ref="P23:Q23"/>
    <mergeCell ref="R23:X23"/>
    <mergeCell ref="C21:F21"/>
    <mergeCell ref="C10:K10"/>
    <mergeCell ref="D12:H12"/>
    <mergeCell ref="D13:W13"/>
    <mergeCell ref="R21:T21"/>
    <mergeCell ref="P20:X20"/>
    <mergeCell ref="S10:V10"/>
    <mergeCell ref="F16:W16"/>
    <mergeCell ref="B17:X17"/>
    <mergeCell ref="D14:W14"/>
    <mergeCell ref="E20:M20"/>
    <mergeCell ref="K12:N12"/>
    <mergeCell ref="P12:V12"/>
    <mergeCell ref="U1:X1"/>
    <mergeCell ref="Q4:V4"/>
    <mergeCell ref="C6:W6"/>
    <mergeCell ref="P36:R36"/>
    <mergeCell ref="H33:J33"/>
    <mergeCell ref="H34:J34"/>
    <mergeCell ref="H35:J35"/>
    <mergeCell ref="P33:R33"/>
    <mergeCell ref="C8:K8"/>
    <mergeCell ref="E18:M18"/>
    <mergeCell ref="P18:X18"/>
    <mergeCell ref="T3:X3"/>
    <mergeCell ref="F15:M15"/>
    <mergeCell ref="D15:E15"/>
    <mergeCell ref="P15:W15"/>
    <mergeCell ref="R22:T22"/>
  </mergeCells>
  <phoneticPr fontId="2"/>
  <dataValidations xWindow="237" yWindow="279" count="26">
    <dataValidation imeMode="on" allowBlank="1" showInputMessage="1" showErrorMessage="1" promptTitle="競技役員" sqref="J21:K22 C21:C22 E23 U21:V22 N21:N22 P23" xr:uid="{00000000-0002-0000-0000-000000000000}"/>
    <dataValidation type="textLength" imeMode="halfKatakana" allowBlank="1" showInputMessage="1" showErrorMessage="1" errorTitle="文字数オーバー" error="半角８文字位以内で入力して下さい。_x000a_「ﾟ」「ﾞ」も１文字に数えます。" prompt="チームフリガナを半角８文字以内で入力して下さい。" sqref="S10" xr:uid="{00000000-0002-0000-0000-000001000000}">
      <formula1>0</formula1>
      <formula2>8</formula2>
    </dataValidation>
    <dataValidation type="textLength" imeMode="on" allowBlank="1" showInputMessage="1" showErrorMessage="1" errorTitle="入力確認" error="全角６文字以内で入力して下さい。" promptTitle="略称名" prompt="チーム略称を全角６文字以内で入力して下さい。" sqref="Q4:V4" xr:uid="{00000000-0002-0000-0000-000002000000}">
      <formula1>0</formula1>
      <formula2>6</formula2>
    </dataValidation>
    <dataValidation imeMode="on" allowBlank="1" showInputMessage="1" showErrorMessage="1" promptTitle="チーム名" prompt="チーム正式名称を入力して下さい。" sqref="C6:W6" xr:uid="{00000000-0002-0000-0000-000003000000}"/>
    <dataValidation imeMode="on" allowBlank="1" showInputMessage="1" showErrorMessage="1" promptTitle="申込責任者名" prompt="申込責任者名を入力して下さい。" sqref="C10:K10" xr:uid="{00000000-0002-0000-0000-000004000000}"/>
    <dataValidation type="whole" imeMode="off" allowBlank="1" showInputMessage="1" showErrorMessage="1" errorTitle="入力確認" error="1セルに１桁づつ入力して下さい。" promptTitle="郵便番号" prompt="連絡先の郵便番号を１セルに１桁づつ入力して下さい。" sqref="J12" xr:uid="{00000000-0002-0000-0000-000005000000}">
      <formula1>0</formula1>
      <formula2>9</formula2>
    </dataValidation>
    <dataValidation imeMode="on" allowBlank="1" showInputMessage="1" showErrorMessage="1" promptTitle="連絡先住所" prompt="連絡先住所を都道府県名から入力して下さい。" sqref="D13:W14" xr:uid="{00000000-0002-0000-0000-000006000000}"/>
    <dataValidation imeMode="off" allowBlank="1" showInputMessage="1" showErrorMessage="1" promptTitle="電話番号" prompt="連絡先電話番号を市外局番から入力して下さい。" sqref="F15:M15" xr:uid="{00000000-0002-0000-0000-000007000000}"/>
    <dataValidation imeMode="off" allowBlank="1" showInputMessage="1" showErrorMessage="1" promptTitle="ＦＡＸ番号" prompt="連絡先ＦＡＸ番号を市外局番から入力して下さい、" sqref="P15:W15" xr:uid="{00000000-0002-0000-0000-000008000000}"/>
    <dataValidation imeMode="off" allowBlank="1" showInputMessage="1" showErrorMessage="1" promptTitle="メールアドレス" prompt="連絡先電子メールアドレスを入力して下さい。" sqref="F16:W16" xr:uid="{00000000-0002-0000-0000-000009000000}"/>
    <dataValidation imeMode="halfKatakana" allowBlank="1" showInputMessage="1" showErrorMessage="1" promptTitle="競技役員フリガナ" prompt="派遣競技役員のフリガナを半角カタカナで入力して下さい。" sqref="E18 P18" xr:uid="{00000000-0002-0000-0000-00000A000000}"/>
    <dataValidation type="whole" allowBlank="1" showInputMessage="1" showErrorMessage="1" promptTitle="特別参加者数" sqref="N27:O27 N31:O31" xr:uid="{00000000-0002-0000-0000-00000B000000}">
      <formula1>0</formula1>
      <formula2>40</formula2>
    </dataValidation>
    <dataValidation type="whole" imeMode="off" allowBlank="1" showInputMessage="1" showErrorMessage="1" prompt="特別参加者数を入力して下さい。" sqref="N25:O26" xr:uid="{00000000-0002-0000-0000-00000C000000}">
      <formula1>0</formula1>
      <formula2>40</formula2>
    </dataValidation>
    <dataValidation imeMode="off" allowBlank="1" showInputMessage="1" showErrorMessage="1" promptTitle="特別参加種目数" prompt="特別参加者の種目数を入力して下さい。" sqref="N29:O30" xr:uid="{00000000-0002-0000-0000-00000D000000}"/>
    <dataValidation type="whole" imeMode="off" allowBlank="1" showInputMessage="1" showErrorMessage="1" promptTitle="ランキング購入部数" prompt="ランキング購入部数を入力して下さい。" sqref="L41:M41" xr:uid="{00000000-0002-0000-0000-00000E000000}">
      <formula1>0</formula1>
      <formula2>100</formula2>
    </dataValidation>
    <dataValidation imeMode="off" allowBlank="1" showInputMessage="1" showErrorMessage="1" errorTitle="入力確認" error="1セルに１桁づつ入力して下さい。" promptTitle="郵便番号" prompt="連絡先の郵便番号を入力して下さい。_x000a_(例 101-0044)" sqref="I12 D12" xr:uid="{00000000-0002-0000-0000-00000F000000}"/>
    <dataValidation imeMode="halfKatakana" allowBlank="1" showInputMessage="1" showErrorMessage="1" promptTitle="連絡責任者フリガナ" prompt="連絡責任者のフリガナを半角カタカナで入力して下さい。" sqref="C8" xr:uid="{00000000-0002-0000-0000-000010000000}"/>
    <dataValidation imeMode="on" allowBlank="1" showInputMessage="1" showErrorMessage="1" prompt="お振込をされた名義(チーム名)を入力して下さい。" sqref="H47:R47" xr:uid="{00000000-0002-0000-0000-000011000000}"/>
    <dataValidation imeMode="on" allowBlank="1" showInputMessage="1" showErrorMessage="1" prompt="お振込をされた金融機関名を入力して下さい。_x000a_(例　みずほ銀行)" sqref="C48:K48" xr:uid="{00000000-0002-0000-0000-000012000000}"/>
    <dataValidation imeMode="on" allowBlank="1" showInputMessage="1" showErrorMessage="1" promptTitle="競技役員名" prompt="派遣競技役員名を入力して下さい。" sqref="E20:M20 P20:X20" xr:uid="{00000000-0002-0000-0000-000013000000}"/>
    <dataValidation type="list" imeMode="on" allowBlank="1" showInputMessage="1" showErrorMessage="1" promptTitle="競技役員資格" prompt="保有する競技役員の資格を選択して下さい。" sqref="G21:I21 R21:T21" xr:uid="{00000000-0002-0000-0000-000014000000}">
      <formula1>"上級,一種,二種,なし"</formula1>
    </dataValidation>
    <dataValidation type="list" imeMode="on" allowBlank="1" showInputMessage="1" showErrorMessage="1" promptTitle="競技役員経験" prompt="競技役員経験の有無を選択して下さい。" sqref="G22:I22 R22:T22" xr:uid="{00000000-0002-0000-0000-000015000000}">
      <formula1>"あり,なし"</formula1>
    </dataValidation>
    <dataValidation imeMode="on" allowBlank="1" showInputMessage="1" showErrorMessage="1" promptTitle="役職名" prompt="競技役員経験が「あり」の場合は、_x000a_経験した役職名を入力して下さい。" sqref="G23:M23 R23:X23" xr:uid="{00000000-0002-0000-0000-000016000000}"/>
    <dataValidation type="list" imeMode="off" allowBlank="1" showInputMessage="1" showErrorMessage="1" error="2010年11月29日から2011年1月14日までの日付を入力してください。" prompt="お振込をされた日付を選択して下さい。" sqref="C47:F47" xr:uid="{00000000-0002-0000-0000-000017000000}">
      <formula1>$AB$7:$AB$54</formula1>
    </dataValidation>
    <dataValidation type="list" imeMode="off" allowBlank="1" showInputMessage="1" showErrorMessage="1" errorTitle="入力確認" error="1セルに１桁づつ入力して下さい。" promptTitle="都道府県選択" prompt="都道府県を選択してください。" sqref="K12:N12" xr:uid="{00000000-0002-0000-0000-000018000000}">
      <formula1>$AE$8:$AE$54</formula1>
    </dataValidation>
    <dataValidation type="whole" imeMode="off" allowBlank="1" showInputMessage="1" showErrorMessage="1" errorTitle="入力確認" error="0～9の数字を１桁づつ入力して下さい。" promptTitle="日本ＳＣ協会登録番号入力" prompt="日本ＳＣ協会団体登録番号を_x000a_１セルに１桁づつ入力して下さい。" sqref="C4:J4" xr:uid="{00000000-0002-0000-0000-000019000000}">
      <formula1>0</formula1>
      <formula2>9</formula2>
    </dataValidation>
  </dataValidations>
  <pageMargins left="0.39370078740157483" right="0.39370078740157483" top="0.59055118110236227" bottom="0.59055118110236227" header="0.51181102362204722" footer="0.51181102362204722"/>
  <pageSetup paperSize="9" orientation="portrait" blackAndWhite="1" horizontalDpi="4294967292" verticalDpi="1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D227"/>
  <sheetViews>
    <sheetView showGridLines="0" zoomScaleNormal="100" workbookViewId="0">
      <selection activeCell="C6" sqref="C6"/>
    </sheetView>
  </sheetViews>
  <sheetFormatPr defaultRowHeight="13.5"/>
  <cols>
    <col min="1" max="1" width="12.140625" style="137" customWidth="1"/>
    <col min="2" max="2" width="15.42578125" style="142" customWidth="1"/>
    <col min="3" max="3" width="23.5703125" style="137" customWidth="1"/>
    <col min="4" max="4" width="27.7109375" style="137" customWidth="1"/>
    <col min="5" max="5" width="23.5703125" style="137" customWidth="1"/>
    <col min="6" max="6" width="27.7109375" style="137" customWidth="1"/>
    <col min="7" max="7" width="23.5703125" style="137" customWidth="1"/>
    <col min="8" max="8" width="27.7109375" style="137" customWidth="1"/>
    <col min="9" max="9" width="23.5703125" style="137" customWidth="1"/>
    <col min="10" max="10" width="27.7109375" style="137" customWidth="1"/>
    <col min="11" max="11" width="23.5703125" style="137" customWidth="1"/>
    <col min="12" max="12" width="27.7109375" style="137" customWidth="1"/>
    <col min="13" max="13" width="12.140625" style="137" customWidth="1"/>
    <col min="14" max="14" width="15.42578125" style="142" customWidth="1"/>
    <col min="15" max="15" width="23.5703125" style="137" customWidth="1"/>
    <col min="16" max="16" width="27.7109375" style="137" customWidth="1"/>
    <col min="17" max="17" width="23.5703125" style="137" customWidth="1"/>
    <col min="18" max="18" width="27.7109375" style="137" customWidth="1"/>
    <col min="19" max="19" width="23.5703125" style="137" customWidth="1"/>
    <col min="20" max="20" width="27.7109375" style="137" customWidth="1"/>
    <col min="21" max="21" width="23.5703125" style="137" customWidth="1"/>
    <col min="22" max="22" width="27.7109375" style="137" customWidth="1"/>
    <col min="23" max="23" width="23.5703125" style="137" customWidth="1"/>
    <col min="24" max="24" width="27.7109375" style="137" customWidth="1"/>
    <col min="25" max="25" width="12.140625" style="137" customWidth="1"/>
    <col min="26" max="26" width="15.42578125" style="137" customWidth="1"/>
    <col min="27" max="27" width="23.5703125" style="137" customWidth="1"/>
    <col min="28" max="28" width="27.7109375" style="137" customWidth="1"/>
    <col min="29" max="29" width="23.5703125" style="137" customWidth="1"/>
    <col min="30" max="30" width="27.7109375" style="137" customWidth="1"/>
    <col min="31" max="31" width="23.5703125" style="137" customWidth="1"/>
    <col min="32" max="32" width="27.7109375" style="137" customWidth="1"/>
    <col min="33" max="33" width="23.5703125" style="137" customWidth="1"/>
    <col min="34" max="34" width="27.7109375" style="137" customWidth="1"/>
    <col min="35" max="35" width="23.5703125" style="137" customWidth="1"/>
    <col min="36" max="36" width="27.7109375" style="137" customWidth="1"/>
    <col min="37" max="37" width="10.28515625" style="137" customWidth="1"/>
    <col min="38" max="39" width="10.28515625" style="137" hidden="1" customWidth="1"/>
    <col min="40" max="40" width="12.42578125" style="137" hidden="1" customWidth="1"/>
    <col min="41" max="42" width="10.28515625" style="137" hidden="1" customWidth="1"/>
    <col min="43" max="56" width="9.140625" style="137" hidden="1" customWidth="1"/>
    <col min="57" max="71" width="0" style="137" hidden="1" customWidth="1"/>
    <col min="72" max="256" width="9.140625" style="137"/>
    <col min="257" max="257" width="12.140625" style="137" customWidth="1"/>
    <col min="258" max="258" width="15.42578125" style="137" customWidth="1"/>
    <col min="259" max="268" width="23.5703125" style="137" customWidth="1"/>
    <col min="269" max="269" width="12.140625" style="137" customWidth="1"/>
    <col min="270" max="270" width="15.42578125" style="137" customWidth="1"/>
    <col min="271" max="280" width="23.5703125" style="137" customWidth="1"/>
    <col min="281" max="282" width="10.28515625" style="137" customWidth="1"/>
    <col min="283" max="283" width="13.85546875" style="137" customWidth="1"/>
    <col min="284" max="284" width="13.28515625" style="137" customWidth="1"/>
    <col min="285" max="298" width="10.28515625" style="137" customWidth="1"/>
    <col min="299" max="512" width="9.140625" style="137"/>
    <col min="513" max="513" width="12.140625" style="137" customWidth="1"/>
    <col min="514" max="514" width="15.42578125" style="137" customWidth="1"/>
    <col min="515" max="524" width="23.5703125" style="137" customWidth="1"/>
    <col min="525" max="525" width="12.140625" style="137" customWidth="1"/>
    <col min="526" max="526" width="15.42578125" style="137" customWidth="1"/>
    <col min="527" max="536" width="23.5703125" style="137" customWidth="1"/>
    <col min="537" max="538" width="10.28515625" style="137" customWidth="1"/>
    <col min="539" max="539" width="13.85546875" style="137" customWidth="1"/>
    <col min="540" max="540" width="13.28515625" style="137" customWidth="1"/>
    <col min="541" max="554" width="10.28515625" style="137" customWidth="1"/>
    <col min="555" max="768" width="9.140625" style="137"/>
    <col min="769" max="769" width="12.140625" style="137" customWidth="1"/>
    <col min="770" max="770" width="15.42578125" style="137" customWidth="1"/>
    <col min="771" max="780" width="23.5703125" style="137" customWidth="1"/>
    <col min="781" max="781" width="12.140625" style="137" customWidth="1"/>
    <col min="782" max="782" width="15.42578125" style="137" customWidth="1"/>
    <col min="783" max="792" width="23.5703125" style="137" customWidth="1"/>
    <col min="793" max="794" width="10.28515625" style="137" customWidth="1"/>
    <col min="795" max="795" width="13.85546875" style="137" customWidth="1"/>
    <col min="796" max="796" width="13.28515625" style="137" customWidth="1"/>
    <col min="797" max="810" width="10.28515625" style="137" customWidth="1"/>
    <col min="811" max="1024" width="9.140625" style="137"/>
    <col min="1025" max="1025" width="12.140625" style="137" customWidth="1"/>
    <col min="1026" max="1026" width="15.42578125" style="137" customWidth="1"/>
    <col min="1027" max="1036" width="23.5703125" style="137" customWidth="1"/>
    <col min="1037" max="1037" width="12.140625" style="137" customWidth="1"/>
    <col min="1038" max="1038" width="15.42578125" style="137" customWidth="1"/>
    <col min="1039" max="1048" width="23.5703125" style="137" customWidth="1"/>
    <col min="1049" max="1050" width="10.28515625" style="137" customWidth="1"/>
    <col min="1051" max="1051" width="13.85546875" style="137" customWidth="1"/>
    <col min="1052" max="1052" width="13.28515625" style="137" customWidth="1"/>
    <col min="1053" max="1066" width="10.28515625" style="137" customWidth="1"/>
    <col min="1067" max="1280" width="9.140625" style="137"/>
    <col min="1281" max="1281" width="12.140625" style="137" customWidth="1"/>
    <col min="1282" max="1282" width="15.42578125" style="137" customWidth="1"/>
    <col min="1283" max="1292" width="23.5703125" style="137" customWidth="1"/>
    <col min="1293" max="1293" width="12.140625" style="137" customWidth="1"/>
    <col min="1294" max="1294" width="15.42578125" style="137" customWidth="1"/>
    <col min="1295" max="1304" width="23.5703125" style="137" customWidth="1"/>
    <col min="1305" max="1306" width="10.28515625" style="137" customWidth="1"/>
    <col min="1307" max="1307" width="13.85546875" style="137" customWidth="1"/>
    <col min="1308" max="1308" width="13.28515625" style="137" customWidth="1"/>
    <col min="1309" max="1322" width="10.28515625" style="137" customWidth="1"/>
    <col min="1323" max="1536" width="9.140625" style="137"/>
    <col min="1537" max="1537" width="12.140625" style="137" customWidth="1"/>
    <col min="1538" max="1538" width="15.42578125" style="137" customWidth="1"/>
    <col min="1539" max="1548" width="23.5703125" style="137" customWidth="1"/>
    <col min="1549" max="1549" width="12.140625" style="137" customWidth="1"/>
    <col min="1550" max="1550" width="15.42578125" style="137" customWidth="1"/>
    <col min="1551" max="1560" width="23.5703125" style="137" customWidth="1"/>
    <col min="1561" max="1562" width="10.28515625" style="137" customWidth="1"/>
    <col min="1563" max="1563" width="13.85546875" style="137" customWidth="1"/>
    <col min="1564" max="1564" width="13.28515625" style="137" customWidth="1"/>
    <col min="1565" max="1578" width="10.28515625" style="137" customWidth="1"/>
    <col min="1579" max="1792" width="9.140625" style="137"/>
    <col min="1793" max="1793" width="12.140625" style="137" customWidth="1"/>
    <col min="1794" max="1794" width="15.42578125" style="137" customWidth="1"/>
    <col min="1795" max="1804" width="23.5703125" style="137" customWidth="1"/>
    <col min="1805" max="1805" width="12.140625" style="137" customWidth="1"/>
    <col min="1806" max="1806" width="15.42578125" style="137" customWidth="1"/>
    <col min="1807" max="1816" width="23.5703125" style="137" customWidth="1"/>
    <col min="1817" max="1818" width="10.28515625" style="137" customWidth="1"/>
    <col min="1819" max="1819" width="13.85546875" style="137" customWidth="1"/>
    <col min="1820" max="1820" width="13.28515625" style="137" customWidth="1"/>
    <col min="1821" max="1834" width="10.28515625" style="137" customWidth="1"/>
    <col min="1835" max="2048" width="9.140625" style="137"/>
    <col min="2049" max="2049" width="12.140625" style="137" customWidth="1"/>
    <col min="2050" max="2050" width="15.42578125" style="137" customWidth="1"/>
    <col min="2051" max="2060" width="23.5703125" style="137" customWidth="1"/>
    <col min="2061" max="2061" width="12.140625" style="137" customWidth="1"/>
    <col min="2062" max="2062" width="15.42578125" style="137" customWidth="1"/>
    <col min="2063" max="2072" width="23.5703125" style="137" customWidth="1"/>
    <col min="2073" max="2074" width="10.28515625" style="137" customWidth="1"/>
    <col min="2075" max="2075" width="13.85546875" style="137" customWidth="1"/>
    <col min="2076" max="2076" width="13.28515625" style="137" customWidth="1"/>
    <col min="2077" max="2090" width="10.28515625" style="137" customWidth="1"/>
    <col min="2091" max="2304" width="9.140625" style="137"/>
    <col min="2305" max="2305" width="12.140625" style="137" customWidth="1"/>
    <col min="2306" max="2306" width="15.42578125" style="137" customWidth="1"/>
    <col min="2307" max="2316" width="23.5703125" style="137" customWidth="1"/>
    <col min="2317" max="2317" width="12.140625" style="137" customWidth="1"/>
    <col min="2318" max="2318" width="15.42578125" style="137" customWidth="1"/>
    <col min="2319" max="2328" width="23.5703125" style="137" customWidth="1"/>
    <col min="2329" max="2330" width="10.28515625" style="137" customWidth="1"/>
    <col min="2331" max="2331" width="13.85546875" style="137" customWidth="1"/>
    <col min="2332" max="2332" width="13.28515625" style="137" customWidth="1"/>
    <col min="2333" max="2346" width="10.28515625" style="137" customWidth="1"/>
    <col min="2347" max="2560" width="9.140625" style="137"/>
    <col min="2561" max="2561" width="12.140625" style="137" customWidth="1"/>
    <col min="2562" max="2562" width="15.42578125" style="137" customWidth="1"/>
    <col min="2563" max="2572" width="23.5703125" style="137" customWidth="1"/>
    <col min="2573" max="2573" width="12.140625" style="137" customWidth="1"/>
    <col min="2574" max="2574" width="15.42578125" style="137" customWidth="1"/>
    <col min="2575" max="2584" width="23.5703125" style="137" customWidth="1"/>
    <col min="2585" max="2586" width="10.28515625" style="137" customWidth="1"/>
    <col min="2587" max="2587" width="13.85546875" style="137" customWidth="1"/>
    <col min="2588" max="2588" width="13.28515625" style="137" customWidth="1"/>
    <col min="2589" max="2602" width="10.28515625" style="137" customWidth="1"/>
    <col min="2603" max="2816" width="9.140625" style="137"/>
    <col min="2817" max="2817" width="12.140625" style="137" customWidth="1"/>
    <col min="2818" max="2818" width="15.42578125" style="137" customWidth="1"/>
    <col min="2819" max="2828" width="23.5703125" style="137" customWidth="1"/>
    <col min="2829" max="2829" width="12.140625" style="137" customWidth="1"/>
    <col min="2830" max="2830" width="15.42578125" style="137" customWidth="1"/>
    <col min="2831" max="2840" width="23.5703125" style="137" customWidth="1"/>
    <col min="2841" max="2842" width="10.28515625" style="137" customWidth="1"/>
    <col min="2843" max="2843" width="13.85546875" style="137" customWidth="1"/>
    <col min="2844" max="2844" width="13.28515625" style="137" customWidth="1"/>
    <col min="2845" max="2858" width="10.28515625" style="137" customWidth="1"/>
    <col min="2859" max="3072" width="9.140625" style="137"/>
    <col min="3073" max="3073" width="12.140625" style="137" customWidth="1"/>
    <col min="3074" max="3074" width="15.42578125" style="137" customWidth="1"/>
    <col min="3075" max="3084" width="23.5703125" style="137" customWidth="1"/>
    <col min="3085" max="3085" width="12.140625" style="137" customWidth="1"/>
    <col min="3086" max="3086" width="15.42578125" style="137" customWidth="1"/>
    <col min="3087" max="3096" width="23.5703125" style="137" customWidth="1"/>
    <col min="3097" max="3098" width="10.28515625" style="137" customWidth="1"/>
    <col min="3099" max="3099" width="13.85546875" style="137" customWidth="1"/>
    <col min="3100" max="3100" width="13.28515625" style="137" customWidth="1"/>
    <col min="3101" max="3114" width="10.28515625" style="137" customWidth="1"/>
    <col min="3115" max="3328" width="9.140625" style="137"/>
    <col min="3329" max="3329" width="12.140625" style="137" customWidth="1"/>
    <col min="3330" max="3330" width="15.42578125" style="137" customWidth="1"/>
    <col min="3331" max="3340" width="23.5703125" style="137" customWidth="1"/>
    <col min="3341" max="3341" width="12.140625" style="137" customWidth="1"/>
    <col min="3342" max="3342" width="15.42578125" style="137" customWidth="1"/>
    <col min="3343" max="3352" width="23.5703125" style="137" customWidth="1"/>
    <col min="3353" max="3354" width="10.28515625" style="137" customWidth="1"/>
    <col min="3355" max="3355" width="13.85546875" style="137" customWidth="1"/>
    <col min="3356" max="3356" width="13.28515625" style="137" customWidth="1"/>
    <col min="3357" max="3370" width="10.28515625" style="137" customWidth="1"/>
    <col min="3371" max="3584" width="9.140625" style="137"/>
    <col min="3585" max="3585" width="12.140625" style="137" customWidth="1"/>
    <col min="3586" max="3586" width="15.42578125" style="137" customWidth="1"/>
    <col min="3587" max="3596" width="23.5703125" style="137" customWidth="1"/>
    <col min="3597" max="3597" width="12.140625" style="137" customWidth="1"/>
    <col min="3598" max="3598" width="15.42578125" style="137" customWidth="1"/>
    <col min="3599" max="3608" width="23.5703125" style="137" customWidth="1"/>
    <col min="3609" max="3610" width="10.28515625" style="137" customWidth="1"/>
    <col min="3611" max="3611" width="13.85546875" style="137" customWidth="1"/>
    <col min="3612" max="3612" width="13.28515625" style="137" customWidth="1"/>
    <col min="3613" max="3626" width="10.28515625" style="137" customWidth="1"/>
    <col min="3627" max="3840" width="9.140625" style="137"/>
    <col min="3841" max="3841" width="12.140625" style="137" customWidth="1"/>
    <col min="3842" max="3842" width="15.42578125" style="137" customWidth="1"/>
    <col min="3843" max="3852" width="23.5703125" style="137" customWidth="1"/>
    <col min="3853" max="3853" width="12.140625" style="137" customWidth="1"/>
    <col min="3854" max="3854" width="15.42578125" style="137" customWidth="1"/>
    <col min="3855" max="3864" width="23.5703125" style="137" customWidth="1"/>
    <col min="3865" max="3866" width="10.28515625" style="137" customWidth="1"/>
    <col min="3867" max="3867" width="13.85546875" style="137" customWidth="1"/>
    <col min="3868" max="3868" width="13.28515625" style="137" customWidth="1"/>
    <col min="3869" max="3882" width="10.28515625" style="137" customWidth="1"/>
    <col min="3883" max="4096" width="9.140625" style="137"/>
    <col min="4097" max="4097" width="12.140625" style="137" customWidth="1"/>
    <col min="4098" max="4098" width="15.42578125" style="137" customWidth="1"/>
    <col min="4099" max="4108" width="23.5703125" style="137" customWidth="1"/>
    <col min="4109" max="4109" width="12.140625" style="137" customWidth="1"/>
    <col min="4110" max="4110" width="15.42578125" style="137" customWidth="1"/>
    <col min="4111" max="4120" width="23.5703125" style="137" customWidth="1"/>
    <col min="4121" max="4122" width="10.28515625" style="137" customWidth="1"/>
    <col min="4123" max="4123" width="13.85546875" style="137" customWidth="1"/>
    <col min="4124" max="4124" width="13.28515625" style="137" customWidth="1"/>
    <col min="4125" max="4138" width="10.28515625" style="137" customWidth="1"/>
    <col min="4139" max="4352" width="9.140625" style="137"/>
    <col min="4353" max="4353" width="12.140625" style="137" customWidth="1"/>
    <col min="4354" max="4354" width="15.42578125" style="137" customWidth="1"/>
    <col min="4355" max="4364" width="23.5703125" style="137" customWidth="1"/>
    <col min="4365" max="4365" width="12.140625" style="137" customWidth="1"/>
    <col min="4366" max="4366" width="15.42578125" style="137" customWidth="1"/>
    <col min="4367" max="4376" width="23.5703125" style="137" customWidth="1"/>
    <col min="4377" max="4378" width="10.28515625" style="137" customWidth="1"/>
    <col min="4379" max="4379" width="13.85546875" style="137" customWidth="1"/>
    <col min="4380" max="4380" width="13.28515625" style="137" customWidth="1"/>
    <col min="4381" max="4394" width="10.28515625" style="137" customWidth="1"/>
    <col min="4395" max="4608" width="9.140625" style="137"/>
    <col min="4609" max="4609" width="12.140625" style="137" customWidth="1"/>
    <col min="4610" max="4610" width="15.42578125" style="137" customWidth="1"/>
    <col min="4611" max="4620" width="23.5703125" style="137" customWidth="1"/>
    <col min="4621" max="4621" width="12.140625" style="137" customWidth="1"/>
    <col min="4622" max="4622" width="15.42578125" style="137" customWidth="1"/>
    <col min="4623" max="4632" width="23.5703125" style="137" customWidth="1"/>
    <col min="4633" max="4634" width="10.28515625" style="137" customWidth="1"/>
    <col min="4635" max="4635" width="13.85546875" style="137" customWidth="1"/>
    <col min="4636" max="4636" width="13.28515625" style="137" customWidth="1"/>
    <col min="4637" max="4650" width="10.28515625" style="137" customWidth="1"/>
    <col min="4651" max="4864" width="9.140625" style="137"/>
    <col min="4865" max="4865" width="12.140625" style="137" customWidth="1"/>
    <col min="4866" max="4866" width="15.42578125" style="137" customWidth="1"/>
    <col min="4867" max="4876" width="23.5703125" style="137" customWidth="1"/>
    <col min="4877" max="4877" width="12.140625" style="137" customWidth="1"/>
    <col min="4878" max="4878" width="15.42578125" style="137" customWidth="1"/>
    <col min="4879" max="4888" width="23.5703125" style="137" customWidth="1"/>
    <col min="4889" max="4890" width="10.28515625" style="137" customWidth="1"/>
    <col min="4891" max="4891" width="13.85546875" style="137" customWidth="1"/>
    <col min="4892" max="4892" width="13.28515625" style="137" customWidth="1"/>
    <col min="4893" max="4906" width="10.28515625" style="137" customWidth="1"/>
    <col min="4907" max="5120" width="9.140625" style="137"/>
    <col min="5121" max="5121" width="12.140625" style="137" customWidth="1"/>
    <col min="5122" max="5122" width="15.42578125" style="137" customWidth="1"/>
    <col min="5123" max="5132" width="23.5703125" style="137" customWidth="1"/>
    <col min="5133" max="5133" width="12.140625" style="137" customWidth="1"/>
    <col min="5134" max="5134" width="15.42578125" style="137" customWidth="1"/>
    <col min="5135" max="5144" width="23.5703125" style="137" customWidth="1"/>
    <col min="5145" max="5146" width="10.28515625" style="137" customWidth="1"/>
    <col min="5147" max="5147" width="13.85546875" style="137" customWidth="1"/>
    <col min="5148" max="5148" width="13.28515625" style="137" customWidth="1"/>
    <col min="5149" max="5162" width="10.28515625" style="137" customWidth="1"/>
    <col min="5163" max="5376" width="9.140625" style="137"/>
    <col min="5377" max="5377" width="12.140625" style="137" customWidth="1"/>
    <col min="5378" max="5378" width="15.42578125" style="137" customWidth="1"/>
    <col min="5379" max="5388" width="23.5703125" style="137" customWidth="1"/>
    <col min="5389" max="5389" width="12.140625" style="137" customWidth="1"/>
    <col min="5390" max="5390" width="15.42578125" style="137" customWidth="1"/>
    <col min="5391" max="5400" width="23.5703125" style="137" customWidth="1"/>
    <col min="5401" max="5402" width="10.28515625" style="137" customWidth="1"/>
    <col min="5403" max="5403" width="13.85546875" style="137" customWidth="1"/>
    <col min="5404" max="5404" width="13.28515625" style="137" customWidth="1"/>
    <col min="5405" max="5418" width="10.28515625" style="137" customWidth="1"/>
    <col min="5419" max="5632" width="9.140625" style="137"/>
    <col min="5633" max="5633" width="12.140625" style="137" customWidth="1"/>
    <col min="5634" max="5634" width="15.42578125" style="137" customWidth="1"/>
    <col min="5635" max="5644" width="23.5703125" style="137" customWidth="1"/>
    <col min="5645" max="5645" width="12.140625" style="137" customWidth="1"/>
    <col min="5646" max="5646" width="15.42578125" style="137" customWidth="1"/>
    <col min="5647" max="5656" width="23.5703125" style="137" customWidth="1"/>
    <col min="5657" max="5658" width="10.28515625" style="137" customWidth="1"/>
    <col min="5659" max="5659" width="13.85546875" style="137" customWidth="1"/>
    <col min="5660" max="5660" width="13.28515625" style="137" customWidth="1"/>
    <col min="5661" max="5674" width="10.28515625" style="137" customWidth="1"/>
    <col min="5675" max="5888" width="9.140625" style="137"/>
    <col min="5889" max="5889" width="12.140625" style="137" customWidth="1"/>
    <col min="5890" max="5890" width="15.42578125" style="137" customWidth="1"/>
    <col min="5891" max="5900" width="23.5703125" style="137" customWidth="1"/>
    <col min="5901" max="5901" width="12.140625" style="137" customWidth="1"/>
    <col min="5902" max="5902" width="15.42578125" style="137" customWidth="1"/>
    <col min="5903" max="5912" width="23.5703125" style="137" customWidth="1"/>
    <col min="5913" max="5914" width="10.28515625" style="137" customWidth="1"/>
    <col min="5915" max="5915" width="13.85546875" style="137" customWidth="1"/>
    <col min="5916" max="5916" width="13.28515625" style="137" customWidth="1"/>
    <col min="5917" max="5930" width="10.28515625" style="137" customWidth="1"/>
    <col min="5931" max="6144" width="9.140625" style="137"/>
    <col min="6145" max="6145" width="12.140625" style="137" customWidth="1"/>
    <col min="6146" max="6146" width="15.42578125" style="137" customWidth="1"/>
    <col min="6147" max="6156" width="23.5703125" style="137" customWidth="1"/>
    <col min="6157" max="6157" width="12.140625" style="137" customWidth="1"/>
    <col min="6158" max="6158" width="15.42578125" style="137" customWidth="1"/>
    <col min="6159" max="6168" width="23.5703125" style="137" customWidth="1"/>
    <col min="6169" max="6170" width="10.28515625" style="137" customWidth="1"/>
    <col min="6171" max="6171" width="13.85546875" style="137" customWidth="1"/>
    <col min="6172" max="6172" width="13.28515625" style="137" customWidth="1"/>
    <col min="6173" max="6186" width="10.28515625" style="137" customWidth="1"/>
    <col min="6187" max="6400" width="9.140625" style="137"/>
    <col min="6401" max="6401" width="12.140625" style="137" customWidth="1"/>
    <col min="6402" max="6402" width="15.42578125" style="137" customWidth="1"/>
    <col min="6403" max="6412" width="23.5703125" style="137" customWidth="1"/>
    <col min="6413" max="6413" width="12.140625" style="137" customWidth="1"/>
    <col min="6414" max="6414" width="15.42578125" style="137" customWidth="1"/>
    <col min="6415" max="6424" width="23.5703125" style="137" customWidth="1"/>
    <col min="6425" max="6426" width="10.28515625" style="137" customWidth="1"/>
    <col min="6427" max="6427" width="13.85546875" style="137" customWidth="1"/>
    <col min="6428" max="6428" width="13.28515625" style="137" customWidth="1"/>
    <col min="6429" max="6442" width="10.28515625" style="137" customWidth="1"/>
    <col min="6443" max="6656" width="9.140625" style="137"/>
    <col min="6657" max="6657" width="12.140625" style="137" customWidth="1"/>
    <col min="6658" max="6658" width="15.42578125" style="137" customWidth="1"/>
    <col min="6659" max="6668" width="23.5703125" style="137" customWidth="1"/>
    <col min="6669" max="6669" width="12.140625" style="137" customWidth="1"/>
    <col min="6670" max="6670" width="15.42578125" style="137" customWidth="1"/>
    <col min="6671" max="6680" width="23.5703125" style="137" customWidth="1"/>
    <col min="6681" max="6682" width="10.28515625" style="137" customWidth="1"/>
    <col min="6683" max="6683" width="13.85546875" style="137" customWidth="1"/>
    <col min="6684" max="6684" width="13.28515625" style="137" customWidth="1"/>
    <col min="6685" max="6698" width="10.28515625" style="137" customWidth="1"/>
    <col min="6699" max="6912" width="9.140625" style="137"/>
    <col min="6913" max="6913" width="12.140625" style="137" customWidth="1"/>
    <col min="6914" max="6914" width="15.42578125" style="137" customWidth="1"/>
    <col min="6915" max="6924" width="23.5703125" style="137" customWidth="1"/>
    <col min="6925" max="6925" width="12.140625" style="137" customWidth="1"/>
    <col min="6926" max="6926" width="15.42578125" style="137" customWidth="1"/>
    <col min="6927" max="6936" width="23.5703125" style="137" customWidth="1"/>
    <col min="6937" max="6938" width="10.28515625" style="137" customWidth="1"/>
    <col min="6939" max="6939" width="13.85546875" style="137" customWidth="1"/>
    <col min="6940" max="6940" width="13.28515625" style="137" customWidth="1"/>
    <col min="6941" max="6954" width="10.28515625" style="137" customWidth="1"/>
    <col min="6955" max="7168" width="9.140625" style="137"/>
    <col min="7169" max="7169" width="12.140625" style="137" customWidth="1"/>
    <col min="7170" max="7170" width="15.42578125" style="137" customWidth="1"/>
    <col min="7171" max="7180" width="23.5703125" style="137" customWidth="1"/>
    <col min="7181" max="7181" width="12.140625" style="137" customWidth="1"/>
    <col min="7182" max="7182" width="15.42578125" style="137" customWidth="1"/>
    <col min="7183" max="7192" width="23.5703125" style="137" customWidth="1"/>
    <col min="7193" max="7194" width="10.28515625" style="137" customWidth="1"/>
    <col min="7195" max="7195" width="13.85546875" style="137" customWidth="1"/>
    <col min="7196" max="7196" width="13.28515625" style="137" customWidth="1"/>
    <col min="7197" max="7210" width="10.28515625" style="137" customWidth="1"/>
    <col min="7211" max="7424" width="9.140625" style="137"/>
    <col min="7425" max="7425" width="12.140625" style="137" customWidth="1"/>
    <col min="7426" max="7426" width="15.42578125" style="137" customWidth="1"/>
    <col min="7427" max="7436" width="23.5703125" style="137" customWidth="1"/>
    <col min="7437" max="7437" width="12.140625" style="137" customWidth="1"/>
    <col min="7438" max="7438" width="15.42578125" style="137" customWidth="1"/>
    <col min="7439" max="7448" width="23.5703125" style="137" customWidth="1"/>
    <col min="7449" max="7450" width="10.28515625" style="137" customWidth="1"/>
    <col min="7451" max="7451" width="13.85546875" style="137" customWidth="1"/>
    <col min="7452" max="7452" width="13.28515625" style="137" customWidth="1"/>
    <col min="7453" max="7466" width="10.28515625" style="137" customWidth="1"/>
    <col min="7467" max="7680" width="9.140625" style="137"/>
    <col min="7681" max="7681" width="12.140625" style="137" customWidth="1"/>
    <col min="7682" max="7682" width="15.42578125" style="137" customWidth="1"/>
    <col min="7683" max="7692" width="23.5703125" style="137" customWidth="1"/>
    <col min="7693" max="7693" width="12.140625" style="137" customWidth="1"/>
    <col min="7694" max="7694" width="15.42578125" style="137" customWidth="1"/>
    <col min="7695" max="7704" width="23.5703125" style="137" customWidth="1"/>
    <col min="7705" max="7706" width="10.28515625" style="137" customWidth="1"/>
    <col min="7707" max="7707" width="13.85546875" style="137" customWidth="1"/>
    <col min="7708" max="7708" width="13.28515625" style="137" customWidth="1"/>
    <col min="7709" max="7722" width="10.28515625" style="137" customWidth="1"/>
    <col min="7723" max="7936" width="9.140625" style="137"/>
    <col min="7937" max="7937" width="12.140625" style="137" customWidth="1"/>
    <col min="7938" max="7938" width="15.42578125" style="137" customWidth="1"/>
    <col min="7939" max="7948" width="23.5703125" style="137" customWidth="1"/>
    <col min="7949" max="7949" width="12.140625" style="137" customWidth="1"/>
    <col min="7950" max="7950" width="15.42578125" style="137" customWidth="1"/>
    <col min="7951" max="7960" width="23.5703125" style="137" customWidth="1"/>
    <col min="7961" max="7962" width="10.28515625" style="137" customWidth="1"/>
    <col min="7963" max="7963" width="13.85546875" style="137" customWidth="1"/>
    <col min="7964" max="7964" width="13.28515625" style="137" customWidth="1"/>
    <col min="7965" max="7978" width="10.28515625" style="137" customWidth="1"/>
    <col min="7979" max="8192" width="9.140625" style="137"/>
    <col min="8193" max="8193" width="12.140625" style="137" customWidth="1"/>
    <col min="8194" max="8194" width="15.42578125" style="137" customWidth="1"/>
    <col min="8195" max="8204" width="23.5703125" style="137" customWidth="1"/>
    <col min="8205" max="8205" width="12.140625" style="137" customWidth="1"/>
    <col min="8206" max="8206" width="15.42578125" style="137" customWidth="1"/>
    <col min="8207" max="8216" width="23.5703125" style="137" customWidth="1"/>
    <col min="8217" max="8218" width="10.28515625" style="137" customWidth="1"/>
    <col min="8219" max="8219" width="13.85546875" style="137" customWidth="1"/>
    <col min="8220" max="8220" width="13.28515625" style="137" customWidth="1"/>
    <col min="8221" max="8234" width="10.28515625" style="137" customWidth="1"/>
    <col min="8235" max="8448" width="9.140625" style="137"/>
    <col min="8449" max="8449" width="12.140625" style="137" customWidth="1"/>
    <col min="8450" max="8450" width="15.42578125" style="137" customWidth="1"/>
    <col min="8451" max="8460" width="23.5703125" style="137" customWidth="1"/>
    <col min="8461" max="8461" width="12.140625" style="137" customWidth="1"/>
    <col min="8462" max="8462" width="15.42578125" style="137" customWidth="1"/>
    <col min="8463" max="8472" width="23.5703125" style="137" customWidth="1"/>
    <col min="8473" max="8474" width="10.28515625" style="137" customWidth="1"/>
    <col min="8475" max="8475" width="13.85546875" style="137" customWidth="1"/>
    <col min="8476" max="8476" width="13.28515625" style="137" customWidth="1"/>
    <col min="8477" max="8490" width="10.28515625" style="137" customWidth="1"/>
    <col min="8491" max="8704" width="9.140625" style="137"/>
    <col min="8705" max="8705" width="12.140625" style="137" customWidth="1"/>
    <col min="8706" max="8706" width="15.42578125" style="137" customWidth="1"/>
    <col min="8707" max="8716" width="23.5703125" style="137" customWidth="1"/>
    <col min="8717" max="8717" width="12.140625" style="137" customWidth="1"/>
    <col min="8718" max="8718" width="15.42578125" style="137" customWidth="1"/>
    <col min="8719" max="8728" width="23.5703125" style="137" customWidth="1"/>
    <col min="8729" max="8730" width="10.28515625" style="137" customWidth="1"/>
    <col min="8731" max="8731" width="13.85546875" style="137" customWidth="1"/>
    <col min="8732" max="8732" width="13.28515625" style="137" customWidth="1"/>
    <col min="8733" max="8746" width="10.28515625" style="137" customWidth="1"/>
    <col min="8747" max="8960" width="9.140625" style="137"/>
    <col min="8961" max="8961" width="12.140625" style="137" customWidth="1"/>
    <col min="8962" max="8962" width="15.42578125" style="137" customWidth="1"/>
    <col min="8963" max="8972" width="23.5703125" style="137" customWidth="1"/>
    <col min="8973" max="8973" width="12.140625" style="137" customWidth="1"/>
    <col min="8974" max="8974" width="15.42578125" style="137" customWidth="1"/>
    <col min="8975" max="8984" width="23.5703125" style="137" customWidth="1"/>
    <col min="8985" max="8986" width="10.28515625" style="137" customWidth="1"/>
    <col min="8987" max="8987" width="13.85546875" style="137" customWidth="1"/>
    <col min="8988" max="8988" width="13.28515625" style="137" customWidth="1"/>
    <col min="8989" max="9002" width="10.28515625" style="137" customWidth="1"/>
    <col min="9003" max="9216" width="9.140625" style="137"/>
    <col min="9217" max="9217" width="12.140625" style="137" customWidth="1"/>
    <col min="9218" max="9218" width="15.42578125" style="137" customWidth="1"/>
    <col min="9219" max="9228" width="23.5703125" style="137" customWidth="1"/>
    <col min="9229" max="9229" width="12.140625" style="137" customWidth="1"/>
    <col min="9230" max="9230" width="15.42578125" style="137" customWidth="1"/>
    <col min="9231" max="9240" width="23.5703125" style="137" customWidth="1"/>
    <col min="9241" max="9242" width="10.28515625" style="137" customWidth="1"/>
    <col min="9243" max="9243" width="13.85546875" style="137" customWidth="1"/>
    <col min="9244" max="9244" width="13.28515625" style="137" customWidth="1"/>
    <col min="9245" max="9258" width="10.28515625" style="137" customWidth="1"/>
    <col min="9259" max="9472" width="9.140625" style="137"/>
    <col min="9473" max="9473" width="12.140625" style="137" customWidth="1"/>
    <col min="9474" max="9474" width="15.42578125" style="137" customWidth="1"/>
    <col min="9475" max="9484" width="23.5703125" style="137" customWidth="1"/>
    <col min="9485" max="9485" width="12.140625" style="137" customWidth="1"/>
    <col min="9486" max="9486" width="15.42578125" style="137" customWidth="1"/>
    <col min="9487" max="9496" width="23.5703125" style="137" customWidth="1"/>
    <col min="9497" max="9498" width="10.28515625" style="137" customWidth="1"/>
    <col min="9499" max="9499" width="13.85546875" style="137" customWidth="1"/>
    <col min="9500" max="9500" width="13.28515625" style="137" customWidth="1"/>
    <col min="9501" max="9514" width="10.28515625" style="137" customWidth="1"/>
    <col min="9515" max="9728" width="9.140625" style="137"/>
    <col min="9729" max="9729" width="12.140625" style="137" customWidth="1"/>
    <col min="9730" max="9730" width="15.42578125" style="137" customWidth="1"/>
    <col min="9731" max="9740" width="23.5703125" style="137" customWidth="1"/>
    <col min="9741" max="9741" width="12.140625" style="137" customWidth="1"/>
    <col min="9742" max="9742" width="15.42578125" style="137" customWidth="1"/>
    <col min="9743" max="9752" width="23.5703125" style="137" customWidth="1"/>
    <col min="9753" max="9754" width="10.28515625" style="137" customWidth="1"/>
    <col min="9755" max="9755" width="13.85546875" style="137" customWidth="1"/>
    <col min="9756" max="9756" width="13.28515625" style="137" customWidth="1"/>
    <col min="9757" max="9770" width="10.28515625" style="137" customWidth="1"/>
    <col min="9771" max="9984" width="9.140625" style="137"/>
    <col min="9985" max="9985" width="12.140625" style="137" customWidth="1"/>
    <col min="9986" max="9986" width="15.42578125" style="137" customWidth="1"/>
    <col min="9987" max="9996" width="23.5703125" style="137" customWidth="1"/>
    <col min="9997" max="9997" width="12.140625" style="137" customWidth="1"/>
    <col min="9998" max="9998" width="15.42578125" style="137" customWidth="1"/>
    <col min="9999" max="10008" width="23.5703125" style="137" customWidth="1"/>
    <col min="10009" max="10010" width="10.28515625" style="137" customWidth="1"/>
    <col min="10011" max="10011" width="13.85546875" style="137" customWidth="1"/>
    <col min="10012" max="10012" width="13.28515625" style="137" customWidth="1"/>
    <col min="10013" max="10026" width="10.28515625" style="137" customWidth="1"/>
    <col min="10027" max="10240" width="9.140625" style="137"/>
    <col min="10241" max="10241" width="12.140625" style="137" customWidth="1"/>
    <col min="10242" max="10242" width="15.42578125" style="137" customWidth="1"/>
    <col min="10243" max="10252" width="23.5703125" style="137" customWidth="1"/>
    <col min="10253" max="10253" width="12.140625" style="137" customWidth="1"/>
    <col min="10254" max="10254" width="15.42578125" style="137" customWidth="1"/>
    <col min="10255" max="10264" width="23.5703125" style="137" customWidth="1"/>
    <col min="10265" max="10266" width="10.28515625" style="137" customWidth="1"/>
    <col min="10267" max="10267" width="13.85546875" style="137" customWidth="1"/>
    <col min="10268" max="10268" width="13.28515625" style="137" customWidth="1"/>
    <col min="10269" max="10282" width="10.28515625" style="137" customWidth="1"/>
    <col min="10283" max="10496" width="9.140625" style="137"/>
    <col min="10497" max="10497" width="12.140625" style="137" customWidth="1"/>
    <col min="10498" max="10498" width="15.42578125" style="137" customWidth="1"/>
    <col min="10499" max="10508" width="23.5703125" style="137" customWidth="1"/>
    <col min="10509" max="10509" width="12.140625" style="137" customWidth="1"/>
    <col min="10510" max="10510" width="15.42578125" style="137" customWidth="1"/>
    <col min="10511" max="10520" width="23.5703125" style="137" customWidth="1"/>
    <col min="10521" max="10522" width="10.28515625" style="137" customWidth="1"/>
    <col min="10523" max="10523" width="13.85546875" style="137" customWidth="1"/>
    <col min="10524" max="10524" width="13.28515625" style="137" customWidth="1"/>
    <col min="10525" max="10538" width="10.28515625" style="137" customWidth="1"/>
    <col min="10539" max="10752" width="9.140625" style="137"/>
    <col min="10753" max="10753" width="12.140625" style="137" customWidth="1"/>
    <col min="10754" max="10754" width="15.42578125" style="137" customWidth="1"/>
    <col min="10755" max="10764" width="23.5703125" style="137" customWidth="1"/>
    <col min="10765" max="10765" width="12.140625" style="137" customWidth="1"/>
    <col min="10766" max="10766" width="15.42578125" style="137" customWidth="1"/>
    <col min="10767" max="10776" width="23.5703125" style="137" customWidth="1"/>
    <col min="10777" max="10778" width="10.28515625" style="137" customWidth="1"/>
    <col min="10779" max="10779" width="13.85546875" style="137" customWidth="1"/>
    <col min="10780" max="10780" width="13.28515625" style="137" customWidth="1"/>
    <col min="10781" max="10794" width="10.28515625" style="137" customWidth="1"/>
    <col min="10795" max="11008" width="9.140625" style="137"/>
    <col min="11009" max="11009" width="12.140625" style="137" customWidth="1"/>
    <col min="11010" max="11010" width="15.42578125" style="137" customWidth="1"/>
    <col min="11011" max="11020" width="23.5703125" style="137" customWidth="1"/>
    <col min="11021" max="11021" width="12.140625" style="137" customWidth="1"/>
    <col min="11022" max="11022" width="15.42578125" style="137" customWidth="1"/>
    <col min="11023" max="11032" width="23.5703125" style="137" customWidth="1"/>
    <col min="11033" max="11034" width="10.28515625" style="137" customWidth="1"/>
    <col min="11035" max="11035" width="13.85546875" style="137" customWidth="1"/>
    <col min="11036" max="11036" width="13.28515625" style="137" customWidth="1"/>
    <col min="11037" max="11050" width="10.28515625" style="137" customWidth="1"/>
    <col min="11051" max="11264" width="9.140625" style="137"/>
    <col min="11265" max="11265" width="12.140625" style="137" customWidth="1"/>
    <col min="11266" max="11266" width="15.42578125" style="137" customWidth="1"/>
    <col min="11267" max="11276" width="23.5703125" style="137" customWidth="1"/>
    <col min="11277" max="11277" width="12.140625" style="137" customWidth="1"/>
    <col min="11278" max="11278" width="15.42578125" style="137" customWidth="1"/>
    <col min="11279" max="11288" width="23.5703125" style="137" customWidth="1"/>
    <col min="11289" max="11290" width="10.28515625" style="137" customWidth="1"/>
    <col min="11291" max="11291" width="13.85546875" style="137" customWidth="1"/>
    <col min="11292" max="11292" width="13.28515625" style="137" customWidth="1"/>
    <col min="11293" max="11306" width="10.28515625" style="137" customWidth="1"/>
    <col min="11307" max="11520" width="9.140625" style="137"/>
    <col min="11521" max="11521" width="12.140625" style="137" customWidth="1"/>
    <col min="11522" max="11522" width="15.42578125" style="137" customWidth="1"/>
    <col min="11523" max="11532" width="23.5703125" style="137" customWidth="1"/>
    <col min="11533" max="11533" width="12.140625" style="137" customWidth="1"/>
    <col min="11534" max="11534" width="15.42578125" style="137" customWidth="1"/>
    <col min="11535" max="11544" width="23.5703125" style="137" customWidth="1"/>
    <col min="11545" max="11546" width="10.28515625" style="137" customWidth="1"/>
    <col min="11547" max="11547" width="13.85546875" style="137" customWidth="1"/>
    <col min="11548" max="11548" width="13.28515625" style="137" customWidth="1"/>
    <col min="11549" max="11562" width="10.28515625" style="137" customWidth="1"/>
    <col min="11563" max="11776" width="9.140625" style="137"/>
    <col min="11777" max="11777" width="12.140625" style="137" customWidth="1"/>
    <col min="11778" max="11778" width="15.42578125" style="137" customWidth="1"/>
    <col min="11779" max="11788" width="23.5703125" style="137" customWidth="1"/>
    <col min="11789" max="11789" width="12.140625" style="137" customWidth="1"/>
    <col min="11790" max="11790" width="15.42578125" style="137" customWidth="1"/>
    <col min="11791" max="11800" width="23.5703125" style="137" customWidth="1"/>
    <col min="11801" max="11802" width="10.28515625" style="137" customWidth="1"/>
    <col min="11803" max="11803" width="13.85546875" style="137" customWidth="1"/>
    <col min="11804" max="11804" width="13.28515625" style="137" customWidth="1"/>
    <col min="11805" max="11818" width="10.28515625" style="137" customWidth="1"/>
    <col min="11819" max="12032" width="9.140625" style="137"/>
    <col min="12033" max="12033" width="12.140625" style="137" customWidth="1"/>
    <col min="12034" max="12034" width="15.42578125" style="137" customWidth="1"/>
    <col min="12035" max="12044" width="23.5703125" style="137" customWidth="1"/>
    <col min="12045" max="12045" width="12.140625" style="137" customWidth="1"/>
    <col min="12046" max="12046" width="15.42578125" style="137" customWidth="1"/>
    <col min="12047" max="12056" width="23.5703125" style="137" customWidth="1"/>
    <col min="12057" max="12058" width="10.28515625" style="137" customWidth="1"/>
    <col min="12059" max="12059" width="13.85546875" style="137" customWidth="1"/>
    <col min="12060" max="12060" width="13.28515625" style="137" customWidth="1"/>
    <col min="12061" max="12074" width="10.28515625" style="137" customWidth="1"/>
    <col min="12075" max="12288" width="9.140625" style="137"/>
    <col min="12289" max="12289" width="12.140625" style="137" customWidth="1"/>
    <col min="12290" max="12290" width="15.42578125" style="137" customWidth="1"/>
    <col min="12291" max="12300" width="23.5703125" style="137" customWidth="1"/>
    <col min="12301" max="12301" width="12.140625" style="137" customWidth="1"/>
    <col min="12302" max="12302" width="15.42578125" style="137" customWidth="1"/>
    <col min="12303" max="12312" width="23.5703125" style="137" customWidth="1"/>
    <col min="12313" max="12314" width="10.28515625" style="137" customWidth="1"/>
    <col min="12315" max="12315" width="13.85546875" style="137" customWidth="1"/>
    <col min="12316" max="12316" width="13.28515625" style="137" customWidth="1"/>
    <col min="12317" max="12330" width="10.28515625" style="137" customWidth="1"/>
    <col min="12331" max="12544" width="9.140625" style="137"/>
    <col min="12545" max="12545" width="12.140625" style="137" customWidth="1"/>
    <col min="12546" max="12546" width="15.42578125" style="137" customWidth="1"/>
    <col min="12547" max="12556" width="23.5703125" style="137" customWidth="1"/>
    <col min="12557" max="12557" width="12.140625" style="137" customWidth="1"/>
    <col min="12558" max="12558" width="15.42578125" style="137" customWidth="1"/>
    <col min="12559" max="12568" width="23.5703125" style="137" customWidth="1"/>
    <col min="12569" max="12570" width="10.28515625" style="137" customWidth="1"/>
    <col min="12571" max="12571" width="13.85546875" style="137" customWidth="1"/>
    <col min="12572" max="12572" width="13.28515625" style="137" customWidth="1"/>
    <col min="12573" max="12586" width="10.28515625" style="137" customWidth="1"/>
    <col min="12587" max="12800" width="9.140625" style="137"/>
    <col min="12801" max="12801" width="12.140625" style="137" customWidth="1"/>
    <col min="12802" max="12802" width="15.42578125" style="137" customWidth="1"/>
    <col min="12803" max="12812" width="23.5703125" style="137" customWidth="1"/>
    <col min="12813" max="12813" width="12.140625" style="137" customWidth="1"/>
    <col min="12814" max="12814" width="15.42578125" style="137" customWidth="1"/>
    <col min="12815" max="12824" width="23.5703125" style="137" customWidth="1"/>
    <col min="12825" max="12826" width="10.28515625" style="137" customWidth="1"/>
    <col min="12827" max="12827" width="13.85546875" style="137" customWidth="1"/>
    <col min="12828" max="12828" width="13.28515625" style="137" customWidth="1"/>
    <col min="12829" max="12842" width="10.28515625" style="137" customWidth="1"/>
    <col min="12843" max="13056" width="9.140625" style="137"/>
    <col min="13057" max="13057" width="12.140625" style="137" customWidth="1"/>
    <col min="13058" max="13058" width="15.42578125" style="137" customWidth="1"/>
    <col min="13059" max="13068" width="23.5703125" style="137" customWidth="1"/>
    <col min="13069" max="13069" width="12.140625" style="137" customWidth="1"/>
    <col min="13070" max="13070" width="15.42578125" style="137" customWidth="1"/>
    <col min="13071" max="13080" width="23.5703125" style="137" customWidth="1"/>
    <col min="13081" max="13082" width="10.28515625" style="137" customWidth="1"/>
    <col min="13083" max="13083" width="13.85546875" style="137" customWidth="1"/>
    <col min="13084" max="13084" width="13.28515625" style="137" customWidth="1"/>
    <col min="13085" max="13098" width="10.28515625" style="137" customWidth="1"/>
    <col min="13099" max="13312" width="9.140625" style="137"/>
    <col min="13313" max="13313" width="12.140625" style="137" customWidth="1"/>
    <col min="13314" max="13314" width="15.42578125" style="137" customWidth="1"/>
    <col min="13315" max="13324" width="23.5703125" style="137" customWidth="1"/>
    <col min="13325" max="13325" width="12.140625" style="137" customWidth="1"/>
    <col min="13326" max="13326" width="15.42578125" style="137" customWidth="1"/>
    <col min="13327" max="13336" width="23.5703125" style="137" customWidth="1"/>
    <col min="13337" max="13338" width="10.28515625" style="137" customWidth="1"/>
    <col min="13339" max="13339" width="13.85546875" style="137" customWidth="1"/>
    <col min="13340" max="13340" width="13.28515625" style="137" customWidth="1"/>
    <col min="13341" max="13354" width="10.28515625" style="137" customWidth="1"/>
    <col min="13355" max="13568" width="9.140625" style="137"/>
    <col min="13569" max="13569" width="12.140625" style="137" customWidth="1"/>
    <col min="13570" max="13570" width="15.42578125" style="137" customWidth="1"/>
    <col min="13571" max="13580" width="23.5703125" style="137" customWidth="1"/>
    <col min="13581" max="13581" width="12.140625" style="137" customWidth="1"/>
    <col min="13582" max="13582" width="15.42578125" style="137" customWidth="1"/>
    <col min="13583" max="13592" width="23.5703125" style="137" customWidth="1"/>
    <col min="13593" max="13594" width="10.28515625" style="137" customWidth="1"/>
    <col min="13595" max="13595" width="13.85546875" style="137" customWidth="1"/>
    <col min="13596" max="13596" width="13.28515625" style="137" customWidth="1"/>
    <col min="13597" max="13610" width="10.28515625" style="137" customWidth="1"/>
    <col min="13611" max="13824" width="9.140625" style="137"/>
    <col min="13825" max="13825" width="12.140625" style="137" customWidth="1"/>
    <col min="13826" max="13826" width="15.42578125" style="137" customWidth="1"/>
    <col min="13827" max="13836" width="23.5703125" style="137" customWidth="1"/>
    <col min="13837" max="13837" width="12.140625" style="137" customWidth="1"/>
    <col min="13838" max="13838" width="15.42578125" style="137" customWidth="1"/>
    <col min="13839" max="13848" width="23.5703125" style="137" customWidth="1"/>
    <col min="13849" max="13850" width="10.28515625" style="137" customWidth="1"/>
    <col min="13851" max="13851" width="13.85546875" style="137" customWidth="1"/>
    <col min="13852" max="13852" width="13.28515625" style="137" customWidth="1"/>
    <col min="13853" max="13866" width="10.28515625" style="137" customWidth="1"/>
    <col min="13867" max="14080" width="9.140625" style="137"/>
    <col min="14081" max="14081" width="12.140625" style="137" customWidth="1"/>
    <col min="14082" max="14082" width="15.42578125" style="137" customWidth="1"/>
    <col min="14083" max="14092" width="23.5703125" style="137" customWidth="1"/>
    <col min="14093" max="14093" width="12.140625" style="137" customWidth="1"/>
    <col min="14094" max="14094" width="15.42578125" style="137" customWidth="1"/>
    <col min="14095" max="14104" width="23.5703125" style="137" customWidth="1"/>
    <col min="14105" max="14106" width="10.28515625" style="137" customWidth="1"/>
    <col min="14107" max="14107" width="13.85546875" style="137" customWidth="1"/>
    <col min="14108" max="14108" width="13.28515625" style="137" customWidth="1"/>
    <col min="14109" max="14122" width="10.28515625" style="137" customWidth="1"/>
    <col min="14123" max="14336" width="9.140625" style="137"/>
    <col min="14337" max="14337" width="12.140625" style="137" customWidth="1"/>
    <col min="14338" max="14338" width="15.42578125" style="137" customWidth="1"/>
    <col min="14339" max="14348" width="23.5703125" style="137" customWidth="1"/>
    <col min="14349" max="14349" width="12.140625" style="137" customWidth="1"/>
    <col min="14350" max="14350" width="15.42578125" style="137" customWidth="1"/>
    <col min="14351" max="14360" width="23.5703125" style="137" customWidth="1"/>
    <col min="14361" max="14362" width="10.28515625" style="137" customWidth="1"/>
    <col min="14363" max="14363" width="13.85546875" style="137" customWidth="1"/>
    <col min="14364" max="14364" width="13.28515625" style="137" customWidth="1"/>
    <col min="14365" max="14378" width="10.28515625" style="137" customWidth="1"/>
    <col min="14379" max="14592" width="9.140625" style="137"/>
    <col min="14593" max="14593" width="12.140625" style="137" customWidth="1"/>
    <col min="14594" max="14594" width="15.42578125" style="137" customWidth="1"/>
    <col min="14595" max="14604" width="23.5703125" style="137" customWidth="1"/>
    <col min="14605" max="14605" width="12.140625" style="137" customWidth="1"/>
    <col min="14606" max="14606" width="15.42578125" style="137" customWidth="1"/>
    <col min="14607" max="14616" width="23.5703125" style="137" customWidth="1"/>
    <col min="14617" max="14618" width="10.28515625" style="137" customWidth="1"/>
    <col min="14619" max="14619" width="13.85546875" style="137" customWidth="1"/>
    <col min="14620" max="14620" width="13.28515625" style="137" customWidth="1"/>
    <col min="14621" max="14634" width="10.28515625" style="137" customWidth="1"/>
    <col min="14635" max="14848" width="9.140625" style="137"/>
    <col min="14849" max="14849" width="12.140625" style="137" customWidth="1"/>
    <col min="14850" max="14850" width="15.42578125" style="137" customWidth="1"/>
    <col min="14851" max="14860" width="23.5703125" style="137" customWidth="1"/>
    <col min="14861" max="14861" width="12.140625" style="137" customWidth="1"/>
    <col min="14862" max="14862" width="15.42578125" style="137" customWidth="1"/>
    <col min="14863" max="14872" width="23.5703125" style="137" customWidth="1"/>
    <col min="14873" max="14874" width="10.28515625" style="137" customWidth="1"/>
    <col min="14875" max="14875" width="13.85546875" style="137" customWidth="1"/>
    <col min="14876" max="14876" width="13.28515625" style="137" customWidth="1"/>
    <col min="14877" max="14890" width="10.28515625" style="137" customWidth="1"/>
    <col min="14891" max="15104" width="9.140625" style="137"/>
    <col min="15105" max="15105" width="12.140625" style="137" customWidth="1"/>
    <col min="15106" max="15106" width="15.42578125" style="137" customWidth="1"/>
    <col min="15107" max="15116" width="23.5703125" style="137" customWidth="1"/>
    <col min="15117" max="15117" width="12.140625" style="137" customWidth="1"/>
    <col min="15118" max="15118" width="15.42578125" style="137" customWidth="1"/>
    <col min="15119" max="15128" width="23.5703125" style="137" customWidth="1"/>
    <col min="15129" max="15130" width="10.28515625" style="137" customWidth="1"/>
    <col min="15131" max="15131" width="13.85546875" style="137" customWidth="1"/>
    <col min="15132" max="15132" width="13.28515625" style="137" customWidth="1"/>
    <col min="15133" max="15146" width="10.28515625" style="137" customWidth="1"/>
    <col min="15147" max="15360" width="9.140625" style="137"/>
    <col min="15361" max="15361" width="12.140625" style="137" customWidth="1"/>
    <col min="15362" max="15362" width="15.42578125" style="137" customWidth="1"/>
    <col min="15363" max="15372" width="23.5703125" style="137" customWidth="1"/>
    <col min="15373" max="15373" width="12.140625" style="137" customWidth="1"/>
    <col min="15374" max="15374" width="15.42578125" style="137" customWidth="1"/>
    <col min="15375" max="15384" width="23.5703125" style="137" customWidth="1"/>
    <col min="15385" max="15386" width="10.28515625" style="137" customWidth="1"/>
    <col min="15387" max="15387" width="13.85546875" style="137" customWidth="1"/>
    <col min="15388" max="15388" width="13.28515625" style="137" customWidth="1"/>
    <col min="15389" max="15402" width="10.28515625" style="137" customWidth="1"/>
    <col min="15403" max="15616" width="9.140625" style="137"/>
    <col min="15617" max="15617" width="12.140625" style="137" customWidth="1"/>
    <col min="15618" max="15618" width="15.42578125" style="137" customWidth="1"/>
    <col min="15619" max="15628" width="23.5703125" style="137" customWidth="1"/>
    <col min="15629" max="15629" width="12.140625" style="137" customWidth="1"/>
    <col min="15630" max="15630" width="15.42578125" style="137" customWidth="1"/>
    <col min="15631" max="15640" width="23.5703125" style="137" customWidth="1"/>
    <col min="15641" max="15642" width="10.28515625" style="137" customWidth="1"/>
    <col min="15643" max="15643" width="13.85546875" style="137" customWidth="1"/>
    <col min="15644" max="15644" width="13.28515625" style="137" customWidth="1"/>
    <col min="15645" max="15658" width="10.28515625" style="137" customWidth="1"/>
    <col min="15659" max="15872" width="9.140625" style="137"/>
    <col min="15873" max="15873" width="12.140625" style="137" customWidth="1"/>
    <col min="15874" max="15874" width="15.42578125" style="137" customWidth="1"/>
    <col min="15875" max="15884" width="23.5703125" style="137" customWidth="1"/>
    <col min="15885" max="15885" width="12.140625" style="137" customWidth="1"/>
    <col min="15886" max="15886" width="15.42578125" style="137" customWidth="1"/>
    <col min="15887" max="15896" width="23.5703125" style="137" customWidth="1"/>
    <col min="15897" max="15898" width="10.28515625" style="137" customWidth="1"/>
    <col min="15899" max="15899" width="13.85546875" style="137" customWidth="1"/>
    <col min="15900" max="15900" width="13.28515625" style="137" customWidth="1"/>
    <col min="15901" max="15914" width="10.28515625" style="137" customWidth="1"/>
    <col min="15915" max="16128" width="9.140625" style="137"/>
    <col min="16129" max="16129" width="12.140625" style="137" customWidth="1"/>
    <col min="16130" max="16130" width="15.42578125" style="137" customWidth="1"/>
    <col min="16131" max="16140" width="23.5703125" style="137" customWidth="1"/>
    <col min="16141" max="16141" width="12.140625" style="137" customWidth="1"/>
    <col min="16142" max="16142" width="15.42578125" style="137" customWidth="1"/>
    <col min="16143" max="16152" width="23.5703125" style="137" customWidth="1"/>
    <col min="16153" max="16154" width="10.28515625" style="137" customWidth="1"/>
    <col min="16155" max="16155" width="13.85546875" style="137" customWidth="1"/>
    <col min="16156" max="16156" width="13.28515625" style="137" customWidth="1"/>
    <col min="16157" max="16170" width="10.28515625" style="137" customWidth="1"/>
    <col min="16171" max="16384" width="9.140625" style="137"/>
  </cols>
  <sheetData>
    <row r="1" spans="1:48" ht="18.75">
      <c r="A1" s="251" t="s">
        <v>296</v>
      </c>
      <c r="B1" s="252"/>
      <c r="C1" s="252"/>
      <c r="D1" s="252"/>
      <c r="E1" s="252"/>
      <c r="F1" s="252"/>
      <c r="G1" s="252"/>
      <c r="H1" s="252"/>
      <c r="I1" s="252"/>
      <c r="J1" s="252"/>
      <c r="K1" s="252"/>
      <c r="L1" s="136"/>
      <c r="M1" s="251" t="s">
        <v>304</v>
      </c>
      <c r="N1" s="252"/>
      <c r="O1" s="252"/>
      <c r="P1" s="252"/>
      <c r="Q1" s="252"/>
      <c r="R1" s="252"/>
      <c r="S1" s="252"/>
      <c r="T1" s="252"/>
      <c r="U1" s="252"/>
      <c r="V1" s="252"/>
      <c r="W1" s="252"/>
      <c r="X1" s="252"/>
    </row>
    <row r="2" spans="1:48" ht="13.5" customHeight="1">
      <c r="A2" s="138" t="s">
        <v>315</v>
      </c>
      <c r="B2" s="139"/>
      <c r="C2" s="140"/>
      <c r="D2" s="140"/>
      <c r="E2" s="140"/>
      <c r="F2" s="140"/>
      <c r="G2" s="140"/>
      <c r="H2" s="140"/>
      <c r="I2" s="140"/>
      <c r="J2" s="140"/>
      <c r="K2" s="140"/>
      <c r="L2" s="140"/>
      <c r="M2" s="138" t="s">
        <v>315</v>
      </c>
      <c r="N2" s="139"/>
      <c r="O2" s="140"/>
      <c r="P2" s="140"/>
      <c r="Q2" s="140"/>
      <c r="R2" s="140"/>
      <c r="S2" s="140"/>
      <c r="T2" s="140"/>
      <c r="U2" s="140"/>
      <c r="V2" s="140"/>
      <c r="W2" s="140"/>
      <c r="X2" s="140"/>
      <c r="Y2" s="138" t="s">
        <v>315</v>
      </c>
      <c r="Z2" s="139"/>
    </row>
    <row r="3" spans="1:48" ht="14.25">
      <c r="A3" s="141" t="str">
        <f>IF($Z$3="","連続１０回、２０回、３０回の出場者のデータを入力してください。締切り以降の申請は受付いたしません。
",$Z$3)</f>
        <v xml:space="preserve">連続１０回、２０回、３０回の出場者のデータを入力してください。締切り以降の申請は受付いたしません。
</v>
      </c>
      <c r="M3" s="141" t="str">
        <f>IF($Z$3="","連続１０回、２０回、３０回の出場者のデータを入力してください。締切り以降の申請は受付いたしません。
",$Z$3)</f>
        <v xml:space="preserve">連続１０回、２０回、３０回の出場者のデータを入力してください。締切り以降の申請は受付いたしません。
</v>
      </c>
      <c r="Y3" s="141" t="str">
        <f>IF($Z$3="","連続１０回、２０回、３０回の出場者のデータを入力してください。締切り以降の申請は受付いたしません。
",$Z$3)</f>
        <v xml:space="preserve">連続１０回、２０回、３０回の出場者のデータを入力してください。締切り以降の申請は受付いたしません。
</v>
      </c>
      <c r="Z3" s="142"/>
    </row>
    <row r="4" spans="1:48" ht="15" thickBot="1">
      <c r="A4" s="153" t="str">
        <f>申込一覧表!A3</f>
        <v/>
      </c>
      <c r="B4" s="154">
        <f>申込書!Q4</f>
        <v>0</v>
      </c>
      <c r="M4" s="153" t="str">
        <f>申込一覧表!A3</f>
        <v/>
      </c>
      <c r="N4" s="154">
        <f>申込書!Q4</f>
        <v>0</v>
      </c>
      <c r="Y4" s="153" t="str">
        <f>申込一覧表!A3</f>
        <v/>
      </c>
      <c r="Z4" s="154">
        <f>申込書!Q4</f>
        <v>0</v>
      </c>
    </row>
    <row r="5" spans="1:48" ht="17.25" customHeight="1">
      <c r="A5" s="253"/>
      <c r="B5" s="254"/>
      <c r="C5" s="247">
        <v>1</v>
      </c>
      <c r="D5" s="248"/>
      <c r="E5" s="247">
        <v>2</v>
      </c>
      <c r="F5" s="248"/>
      <c r="G5" s="247">
        <v>3</v>
      </c>
      <c r="H5" s="248"/>
      <c r="I5" s="247">
        <v>4</v>
      </c>
      <c r="J5" s="248"/>
      <c r="K5" s="259">
        <v>5</v>
      </c>
      <c r="L5" s="260"/>
      <c r="M5" s="253"/>
      <c r="N5" s="254"/>
      <c r="O5" s="247">
        <v>6</v>
      </c>
      <c r="P5" s="248"/>
      <c r="Q5" s="247">
        <v>7</v>
      </c>
      <c r="R5" s="248"/>
      <c r="S5" s="247">
        <v>8</v>
      </c>
      <c r="T5" s="248"/>
      <c r="U5" s="247">
        <v>9</v>
      </c>
      <c r="V5" s="248"/>
      <c r="W5" s="247">
        <v>10</v>
      </c>
      <c r="X5" s="248"/>
      <c r="Y5" s="253"/>
      <c r="Z5" s="254"/>
      <c r="AA5" s="247">
        <v>11</v>
      </c>
      <c r="AB5" s="248"/>
      <c r="AC5" s="247">
        <v>12</v>
      </c>
      <c r="AD5" s="248"/>
      <c r="AE5" s="247">
        <v>13</v>
      </c>
      <c r="AF5" s="248"/>
      <c r="AG5" s="247">
        <v>14</v>
      </c>
      <c r="AH5" s="248"/>
      <c r="AI5" s="247">
        <v>15</v>
      </c>
      <c r="AJ5" s="248"/>
      <c r="AO5" s="137">
        <v>800</v>
      </c>
      <c r="AP5" s="137">
        <v>1500</v>
      </c>
      <c r="AQ5" s="137">
        <v>3000</v>
      </c>
      <c r="AR5" s="137">
        <v>400</v>
      </c>
      <c r="AV5" s="143" t="s">
        <v>269</v>
      </c>
    </row>
    <row r="6" spans="1:48" ht="17.25" customHeight="1">
      <c r="A6" s="255"/>
      <c r="B6" s="256"/>
      <c r="C6" s="144"/>
      <c r="D6" s="145"/>
      <c r="E6" s="144" t="s">
        <v>305</v>
      </c>
      <c r="F6" s="145"/>
      <c r="G6" s="144" t="s">
        <v>305</v>
      </c>
      <c r="H6" s="145"/>
      <c r="I6" s="144" t="s">
        <v>305</v>
      </c>
      <c r="J6" s="145"/>
      <c r="K6" s="144" t="s">
        <v>305</v>
      </c>
      <c r="L6" s="145"/>
      <c r="M6" s="255"/>
      <c r="N6" s="256"/>
      <c r="O6" s="144" t="s">
        <v>305</v>
      </c>
      <c r="P6" s="145"/>
      <c r="Q6" s="144" t="s">
        <v>305</v>
      </c>
      <c r="R6" s="145"/>
      <c r="S6" s="144" t="s">
        <v>305</v>
      </c>
      <c r="T6" s="145"/>
      <c r="U6" s="144" t="s">
        <v>305</v>
      </c>
      <c r="V6" s="145"/>
      <c r="W6" s="144" t="s">
        <v>305</v>
      </c>
      <c r="X6" s="145"/>
      <c r="Y6" s="255"/>
      <c r="Z6" s="256"/>
      <c r="AA6" s="144"/>
      <c r="AB6" s="145"/>
      <c r="AC6" s="144" t="s">
        <v>305</v>
      </c>
      <c r="AD6" s="145"/>
      <c r="AE6" s="144" t="s">
        <v>305</v>
      </c>
      <c r="AF6" s="145"/>
      <c r="AG6" s="144"/>
      <c r="AH6" s="145"/>
      <c r="AI6" s="144"/>
      <c r="AJ6" s="145"/>
      <c r="AL6" s="137">
        <v>1</v>
      </c>
      <c r="AM6" s="137" t="str">
        <f>IF(申込一覧表!AA6="","",申込一覧表!AA6)</f>
        <v/>
      </c>
      <c r="AN6" s="146" t="str">
        <f>IF(申込一覧表!B6="","",申込一覧表!B6)</f>
        <v/>
      </c>
      <c r="AV6" s="143" t="s">
        <v>270</v>
      </c>
    </row>
    <row r="7" spans="1:48" ht="17.25" customHeight="1" thickBot="1">
      <c r="A7" s="257"/>
      <c r="B7" s="258"/>
      <c r="C7" s="249" t="str">
        <f>IF(C6="","",VLOOKUP(C6,$AM$6:$AN$219,2,0))</f>
        <v/>
      </c>
      <c r="D7" s="250"/>
      <c r="E7" s="249" t="str">
        <f>IF(E6="","",VLOOKUP(E6,$AM$6:$AN$219,2,0))</f>
        <v/>
      </c>
      <c r="F7" s="250"/>
      <c r="G7" s="249" t="str">
        <f>IF(G6="","",VLOOKUP(G6,$AM$6:$AN$219,2,0))</f>
        <v/>
      </c>
      <c r="H7" s="250"/>
      <c r="I7" s="249" t="str">
        <f>IF(I6="","",VLOOKUP(I6,$AM$6:$AN$219,2,0))</f>
        <v/>
      </c>
      <c r="J7" s="250"/>
      <c r="K7" s="249" t="str">
        <f>IF(K6="","",VLOOKUP(K6,$AM$6:$AN$219,2,0))</f>
        <v/>
      </c>
      <c r="L7" s="250"/>
      <c r="M7" s="257"/>
      <c r="N7" s="258"/>
      <c r="O7" s="249" t="str">
        <f>IF(O6="","",VLOOKUP(O6,$AM$6:$AN$219,2,0))</f>
        <v/>
      </c>
      <c r="P7" s="250"/>
      <c r="Q7" s="249" t="str">
        <f>IF(Q6="","",VLOOKUP(Q6,$AM$6:$AN$219,2,0))</f>
        <v/>
      </c>
      <c r="R7" s="250"/>
      <c r="S7" s="249" t="str">
        <f>IF(S6="","",VLOOKUP(S6,$AM$6:$AN$219,2,0))</f>
        <v/>
      </c>
      <c r="T7" s="250"/>
      <c r="U7" s="249" t="str">
        <f>IF(U6="","",VLOOKUP(U6,$AM$6:$AN$219,2,0))</f>
        <v/>
      </c>
      <c r="V7" s="250"/>
      <c r="W7" s="249" t="str">
        <f>IF(W6="","",VLOOKUP(W6,$AM$6:$AN$219,2,0))</f>
        <v/>
      </c>
      <c r="X7" s="250"/>
      <c r="Y7" s="257"/>
      <c r="Z7" s="258"/>
      <c r="AA7" s="249" t="str">
        <f>IF(AA6="","",VLOOKUP(AA6,$AM$6:$AN$219,2,0))</f>
        <v/>
      </c>
      <c r="AB7" s="250"/>
      <c r="AC7" s="249" t="str">
        <f>IF(AC6="","",VLOOKUP(AC6,$AM$6:$AN$219,2,0))</f>
        <v/>
      </c>
      <c r="AD7" s="250"/>
      <c r="AE7" s="249" t="str">
        <f>IF(AE6="","",VLOOKUP(AE6,$AM$6:$AN$219,2,0))</f>
        <v/>
      </c>
      <c r="AF7" s="250"/>
      <c r="AG7" s="249" t="str">
        <f>IF(AG6="","",VLOOKUP(AG6,$AM$6:$AN$219,2,0))</f>
        <v/>
      </c>
      <c r="AH7" s="250"/>
      <c r="AI7" s="249" t="str">
        <f>IF(AI6="","",VLOOKUP(AI6,$AM$6:$AN$219,2,0))</f>
        <v/>
      </c>
      <c r="AJ7" s="250"/>
      <c r="AL7" s="137">
        <v>2</v>
      </c>
      <c r="AM7" s="137" t="str">
        <f>IF(申込一覧表!AA7="","",申込一覧表!AA7)</f>
        <v/>
      </c>
      <c r="AN7" s="146" t="str">
        <f>IF(申込一覧表!B7="","",申込一覧表!B7)</f>
        <v/>
      </c>
      <c r="AV7" s="147" t="s">
        <v>271</v>
      </c>
    </row>
    <row r="8" spans="1:48" ht="17.25" customHeight="1">
      <c r="A8" s="234" t="s">
        <v>319</v>
      </c>
      <c r="B8" s="148" t="s">
        <v>273</v>
      </c>
      <c r="C8" s="237"/>
      <c r="D8" s="238"/>
      <c r="E8" s="237"/>
      <c r="F8" s="238"/>
      <c r="G8" s="237"/>
      <c r="H8" s="238"/>
      <c r="I8" s="237"/>
      <c r="J8" s="238"/>
      <c r="K8" s="237"/>
      <c r="L8" s="238"/>
      <c r="M8" s="234" t="s">
        <v>319</v>
      </c>
      <c r="N8" s="148" t="s">
        <v>273</v>
      </c>
      <c r="O8" s="237"/>
      <c r="P8" s="238"/>
      <c r="Q8" s="237"/>
      <c r="R8" s="238"/>
      <c r="S8" s="237"/>
      <c r="T8" s="238"/>
      <c r="U8" s="237"/>
      <c r="V8" s="238"/>
      <c r="W8" s="237"/>
      <c r="X8" s="238"/>
      <c r="Y8" s="234" t="s">
        <v>319</v>
      </c>
      <c r="Z8" s="148" t="s">
        <v>273</v>
      </c>
      <c r="AA8" s="237"/>
      <c r="AB8" s="238"/>
      <c r="AC8" s="237"/>
      <c r="AD8" s="238"/>
      <c r="AE8" s="237"/>
      <c r="AF8" s="238"/>
      <c r="AG8" s="237"/>
      <c r="AH8" s="238"/>
      <c r="AI8" s="237"/>
      <c r="AJ8" s="238"/>
      <c r="AL8" s="137">
        <v>3</v>
      </c>
      <c r="AM8" s="137" t="str">
        <f>IF(申込一覧表!AA8="","",申込一覧表!AA8)</f>
        <v/>
      </c>
      <c r="AN8" s="146" t="str">
        <f>IF(申込一覧表!B8="","",申込一覧表!B8)</f>
        <v/>
      </c>
      <c r="AV8" s="147" t="s">
        <v>301</v>
      </c>
    </row>
    <row r="9" spans="1:48" ht="17.25" customHeight="1">
      <c r="A9" s="235"/>
      <c r="B9" s="149" t="s">
        <v>274</v>
      </c>
      <c r="C9" s="239"/>
      <c r="D9" s="240"/>
      <c r="E9" s="239"/>
      <c r="F9" s="240"/>
      <c r="G9" s="239"/>
      <c r="H9" s="240"/>
      <c r="I9" s="239"/>
      <c r="J9" s="240"/>
      <c r="K9" s="239"/>
      <c r="L9" s="240"/>
      <c r="M9" s="235"/>
      <c r="N9" s="149" t="s">
        <v>274</v>
      </c>
      <c r="O9" s="239"/>
      <c r="P9" s="240"/>
      <c r="Q9" s="239"/>
      <c r="R9" s="240"/>
      <c r="S9" s="239"/>
      <c r="T9" s="240"/>
      <c r="U9" s="239"/>
      <c r="V9" s="240"/>
      <c r="W9" s="239"/>
      <c r="X9" s="240"/>
      <c r="Y9" s="235"/>
      <c r="Z9" s="149" t="s">
        <v>274</v>
      </c>
      <c r="AA9" s="239"/>
      <c r="AB9" s="240"/>
      <c r="AC9" s="239"/>
      <c r="AD9" s="240"/>
      <c r="AE9" s="239"/>
      <c r="AF9" s="240"/>
      <c r="AG9" s="239"/>
      <c r="AH9" s="240"/>
      <c r="AI9" s="239"/>
      <c r="AJ9" s="240"/>
      <c r="AL9" s="137">
        <v>4</v>
      </c>
      <c r="AM9" s="137" t="str">
        <f>IF(申込一覧表!AA9="","",申込一覧表!AA9)</f>
        <v/>
      </c>
      <c r="AN9" s="146" t="str">
        <f>IF(申込一覧表!B9="","",申込一覧表!B9)</f>
        <v/>
      </c>
      <c r="AV9" s="147"/>
    </row>
    <row r="10" spans="1:48" ht="17.25" customHeight="1">
      <c r="A10" s="235"/>
      <c r="B10" s="149" t="s">
        <v>275</v>
      </c>
      <c r="C10" s="239"/>
      <c r="D10" s="240"/>
      <c r="E10" s="239"/>
      <c r="F10" s="240"/>
      <c r="G10" s="239"/>
      <c r="H10" s="240"/>
      <c r="I10" s="239"/>
      <c r="J10" s="240"/>
      <c r="K10" s="239"/>
      <c r="L10" s="240"/>
      <c r="M10" s="235"/>
      <c r="N10" s="149" t="s">
        <v>275</v>
      </c>
      <c r="O10" s="239"/>
      <c r="P10" s="240"/>
      <c r="Q10" s="239"/>
      <c r="R10" s="240"/>
      <c r="S10" s="239"/>
      <c r="T10" s="240"/>
      <c r="U10" s="239"/>
      <c r="V10" s="240"/>
      <c r="W10" s="239"/>
      <c r="X10" s="240"/>
      <c r="Y10" s="235"/>
      <c r="Z10" s="149" t="s">
        <v>275</v>
      </c>
      <c r="AA10" s="239"/>
      <c r="AB10" s="240"/>
      <c r="AC10" s="239"/>
      <c r="AD10" s="240"/>
      <c r="AE10" s="239"/>
      <c r="AF10" s="240"/>
      <c r="AG10" s="239"/>
      <c r="AH10" s="240"/>
      <c r="AI10" s="239"/>
      <c r="AJ10" s="240"/>
      <c r="AL10" s="137">
        <v>5</v>
      </c>
      <c r="AM10" s="137" t="str">
        <f>IF(申込一覧表!AA10="","",申込一覧表!AA10)</f>
        <v/>
      </c>
      <c r="AN10" s="146" t="str">
        <f>IF(申込一覧表!B10="","",申込一覧表!B10)</f>
        <v/>
      </c>
      <c r="AV10" s="147"/>
    </row>
    <row r="11" spans="1:48" ht="17.25" customHeight="1" thickBot="1">
      <c r="A11" s="236"/>
      <c r="B11" s="150" t="s">
        <v>276</v>
      </c>
      <c r="C11" s="241"/>
      <c r="D11" s="242"/>
      <c r="E11" s="241"/>
      <c r="F11" s="242"/>
      <c r="G11" s="241"/>
      <c r="H11" s="242"/>
      <c r="I11" s="241"/>
      <c r="J11" s="242"/>
      <c r="K11" s="241"/>
      <c r="L11" s="242"/>
      <c r="M11" s="236"/>
      <c r="N11" s="150" t="s">
        <v>276</v>
      </c>
      <c r="O11" s="241"/>
      <c r="P11" s="242"/>
      <c r="Q11" s="241"/>
      <c r="R11" s="242"/>
      <c r="S11" s="241"/>
      <c r="T11" s="242"/>
      <c r="U11" s="241"/>
      <c r="V11" s="242"/>
      <c r="W11" s="241"/>
      <c r="X11" s="242"/>
      <c r="Y11" s="236"/>
      <c r="Z11" s="150" t="s">
        <v>276</v>
      </c>
      <c r="AA11" s="241"/>
      <c r="AB11" s="242"/>
      <c r="AC11" s="241"/>
      <c r="AD11" s="242"/>
      <c r="AE11" s="241"/>
      <c r="AF11" s="242"/>
      <c r="AG11" s="241"/>
      <c r="AH11" s="242"/>
      <c r="AI11" s="241"/>
      <c r="AJ11" s="242"/>
      <c r="AL11" s="137">
        <v>6</v>
      </c>
      <c r="AM11" s="137" t="str">
        <f>IF(申込一覧表!AA11="","",申込一覧表!AA11)</f>
        <v/>
      </c>
      <c r="AN11" s="146" t="str">
        <f>IF(申込一覧表!B11="","",申込一覧表!B11)</f>
        <v/>
      </c>
      <c r="AV11" s="147"/>
    </row>
    <row r="12" spans="1:48" ht="17.25" customHeight="1">
      <c r="A12" s="234" t="s">
        <v>316</v>
      </c>
      <c r="B12" s="148" t="s">
        <v>273</v>
      </c>
      <c r="C12" s="237"/>
      <c r="D12" s="238"/>
      <c r="E12" s="237"/>
      <c r="F12" s="238"/>
      <c r="G12" s="237"/>
      <c r="H12" s="238"/>
      <c r="I12" s="237"/>
      <c r="J12" s="238"/>
      <c r="K12" s="237"/>
      <c r="L12" s="238"/>
      <c r="M12" s="234" t="s">
        <v>316</v>
      </c>
      <c r="N12" s="148" t="s">
        <v>273</v>
      </c>
      <c r="O12" s="237"/>
      <c r="P12" s="238"/>
      <c r="Q12" s="237"/>
      <c r="R12" s="238"/>
      <c r="S12" s="237"/>
      <c r="T12" s="238"/>
      <c r="U12" s="237"/>
      <c r="V12" s="238"/>
      <c r="W12" s="237"/>
      <c r="X12" s="238"/>
      <c r="Y12" s="234" t="s">
        <v>316</v>
      </c>
      <c r="Z12" s="148" t="s">
        <v>273</v>
      </c>
      <c r="AA12" s="237"/>
      <c r="AB12" s="238"/>
      <c r="AC12" s="237"/>
      <c r="AD12" s="238"/>
      <c r="AE12" s="237"/>
      <c r="AF12" s="238"/>
      <c r="AG12" s="237"/>
      <c r="AH12" s="238"/>
      <c r="AI12" s="237"/>
      <c r="AJ12" s="238"/>
      <c r="AL12" s="137">
        <v>7</v>
      </c>
      <c r="AM12" s="137" t="str">
        <f>IF(申込一覧表!AA12="","",申込一覧表!AA12)</f>
        <v/>
      </c>
      <c r="AN12" s="146" t="str">
        <f>IF(申込一覧表!B12="","",申込一覧表!B12)</f>
        <v/>
      </c>
    </row>
    <row r="13" spans="1:48" ht="17.25" customHeight="1">
      <c r="A13" s="235"/>
      <c r="B13" s="149" t="s">
        <v>274</v>
      </c>
      <c r="C13" s="239"/>
      <c r="D13" s="240"/>
      <c r="E13" s="239"/>
      <c r="F13" s="240"/>
      <c r="G13" s="239"/>
      <c r="H13" s="240"/>
      <c r="I13" s="239"/>
      <c r="J13" s="240"/>
      <c r="K13" s="239"/>
      <c r="L13" s="240"/>
      <c r="M13" s="235"/>
      <c r="N13" s="149" t="s">
        <v>274</v>
      </c>
      <c r="O13" s="239"/>
      <c r="P13" s="240"/>
      <c r="Q13" s="239"/>
      <c r="R13" s="240"/>
      <c r="S13" s="239"/>
      <c r="T13" s="240"/>
      <c r="U13" s="239"/>
      <c r="V13" s="240"/>
      <c r="W13" s="239"/>
      <c r="X13" s="240"/>
      <c r="Y13" s="235"/>
      <c r="Z13" s="149" t="s">
        <v>274</v>
      </c>
      <c r="AA13" s="239"/>
      <c r="AB13" s="240"/>
      <c r="AC13" s="239"/>
      <c r="AD13" s="240"/>
      <c r="AE13" s="239"/>
      <c r="AF13" s="240"/>
      <c r="AG13" s="239"/>
      <c r="AH13" s="240"/>
      <c r="AI13" s="239"/>
      <c r="AJ13" s="240"/>
      <c r="AL13" s="137">
        <v>8</v>
      </c>
      <c r="AM13" s="137" t="str">
        <f>IF(申込一覧表!AA13="","",申込一覧表!AA13)</f>
        <v/>
      </c>
      <c r="AN13" s="146" t="str">
        <f>IF(申込一覧表!B13="","",申込一覧表!B13)</f>
        <v/>
      </c>
      <c r="AV13" s="147"/>
    </row>
    <row r="14" spans="1:48" ht="17.25" customHeight="1">
      <c r="A14" s="235"/>
      <c r="B14" s="149" t="s">
        <v>275</v>
      </c>
      <c r="C14" s="239"/>
      <c r="D14" s="240"/>
      <c r="E14" s="239"/>
      <c r="F14" s="240"/>
      <c r="G14" s="239"/>
      <c r="H14" s="240"/>
      <c r="I14" s="239"/>
      <c r="J14" s="240"/>
      <c r="K14" s="239"/>
      <c r="L14" s="240"/>
      <c r="M14" s="235"/>
      <c r="N14" s="149" t="s">
        <v>275</v>
      </c>
      <c r="O14" s="239"/>
      <c r="P14" s="240"/>
      <c r="Q14" s="239"/>
      <c r="R14" s="240"/>
      <c r="S14" s="239"/>
      <c r="T14" s="240"/>
      <c r="U14" s="239"/>
      <c r="V14" s="240"/>
      <c r="W14" s="239"/>
      <c r="X14" s="240"/>
      <c r="Y14" s="235"/>
      <c r="Z14" s="149" t="s">
        <v>275</v>
      </c>
      <c r="AA14" s="239"/>
      <c r="AB14" s="240"/>
      <c r="AC14" s="239"/>
      <c r="AD14" s="240"/>
      <c r="AE14" s="239"/>
      <c r="AF14" s="240"/>
      <c r="AG14" s="239"/>
      <c r="AH14" s="240"/>
      <c r="AI14" s="239"/>
      <c r="AJ14" s="240"/>
      <c r="AL14" s="137">
        <v>9</v>
      </c>
      <c r="AM14" s="137" t="str">
        <f>IF(申込一覧表!AA14="","",申込一覧表!AA14)</f>
        <v/>
      </c>
      <c r="AN14" s="146" t="str">
        <f>IF(申込一覧表!B14="","",申込一覧表!B14)</f>
        <v/>
      </c>
      <c r="AV14" s="147"/>
    </row>
    <row r="15" spans="1:48" ht="17.25" customHeight="1" thickBot="1">
      <c r="A15" s="236"/>
      <c r="B15" s="150" t="s">
        <v>276</v>
      </c>
      <c r="C15" s="241"/>
      <c r="D15" s="242"/>
      <c r="E15" s="241"/>
      <c r="F15" s="242"/>
      <c r="G15" s="241"/>
      <c r="H15" s="242"/>
      <c r="I15" s="241"/>
      <c r="J15" s="242"/>
      <c r="K15" s="241"/>
      <c r="L15" s="242"/>
      <c r="M15" s="236"/>
      <c r="N15" s="150" t="s">
        <v>276</v>
      </c>
      <c r="O15" s="241"/>
      <c r="P15" s="242"/>
      <c r="Q15" s="241"/>
      <c r="R15" s="242"/>
      <c r="S15" s="241"/>
      <c r="T15" s="242"/>
      <c r="U15" s="241"/>
      <c r="V15" s="242"/>
      <c r="W15" s="241"/>
      <c r="X15" s="242"/>
      <c r="Y15" s="236"/>
      <c r="Z15" s="150" t="s">
        <v>276</v>
      </c>
      <c r="AA15" s="241"/>
      <c r="AB15" s="242"/>
      <c r="AC15" s="241"/>
      <c r="AD15" s="242"/>
      <c r="AE15" s="241"/>
      <c r="AF15" s="242"/>
      <c r="AG15" s="241"/>
      <c r="AH15" s="242"/>
      <c r="AI15" s="241"/>
      <c r="AJ15" s="242"/>
      <c r="AL15" s="137">
        <v>10</v>
      </c>
      <c r="AM15" s="137" t="str">
        <f>IF(申込一覧表!AA15="","",申込一覧表!AA15)</f>
        <v/>
      </c>
      <c r="AN15" s="146" t="str">
        <f>IF(申込一覧表!B15="","",申込一覧表!B15)</f>
        <v/>
      </c>
      <c r="AV15" s="147"/>
    </row>
    <row r="16" spans="1:48" ht="17.25" customHeight="1">
      <c r="A16" s="234" t="s">
        <v>314</v>
      </c>
      <c r="B16" s="148" t="s">
        <v>273</v>
      </c>
      <c r="C16" s="237"/>
      <c r="D16" s="238"/>
      <c r="E16" s="237"/>
      <c r="F16" s="238"/>
      <c r="G16" s="237"/>
      <c r="H16" s="238"/>
      <c r="I16" s="237"/>
      <c r="J16" s="238"/>
      <c r="K16" s="237"/>
      <c r="L16" s="238"/>
      <c r="M16" s="234" t="s">
        <v>314</v>
      </c>
      <c r="N16" s="148" t="s">
        <v>273</v>
      </c>
      <c r="O16" s="237"/>
      <c r="P16" s="238"/>
      <c r="Q16" s="237"/>
      <c r="R16" s="238"/>
      <c r="S16" s="237"/>
      <c r="T16" s="238"/>
      <c r="U16" s="237"/>
      <c r="V16" s="238"/>
      <c r="W16" s="237"/>
      <c r="X16" s="238"/>
      <c r="Y16" s="234" t="s">
        <v>314</v>
      </c>
      <c r="Z16" s="148" t="s">
        <v>273</v>
      </c>
      <c r="AA16" s="237"/>
      <c r="AB16" s="238"/>
      <c r="AC16" s="237"/>
      <c r="AD16" s="238"/>
      <c r="AE16" s="237"/>
      <c r="AF16" s="238"/>
      <c r="AG16" s="237"/>
      <c r="AH16" s="238"/>
      <c r="AI16" s="237"/>
      <c r="AJ16" s="238"/>
      <c r="AL16" s="137">
        <v>11</v>
      </c>
      <c r="AM16" s="137" t="str">
        <f>IF(申込一覧表!AA16="","",申込一覧表!AA16)</f>
        <v/>
      </c>
      <c r="AN16" s="146" t="str">
        <f>IF(申込一覧表!B16="","",申込一覧表!B16)</f>
        <v/>
      </c>
      <c r="AV16" s="147"/>
    </row>
    <row r="17" spans="1:48" ht="17.25" customHeight="1">
      <c r="A17" s="235"/>
      <c r="B17" s="149" t="s">
        <v>274</v>
      </c>
      <c r="C17" s="239"/>
      <c r="D17" s="240"/>
      <c r="E17" s="239"/>
      <c r="F17" s="240"/>
      <c r="G17" s="239"/>
      <c r="H17" s="240"/>
      <c r="I17" s="239"/>
      <c r="J17" s="240"/>
      <c r="K17" s="239"/>
      <c r="L17" s="240"/>
      <c r="M17" s="235"/>
      <c r="N17" s="149" t="s">
        <v>274</v>
      </c>
      <c r="O17" s="239"/>
      <c r="P17" s="240"/>
      <c r="Q17" s="239"/>
      <c r="R17" s="240"/>
      <c r="S17" s="239"/>
      <c r="T17" s="240"/>
      <c r="U17" s="239"/>
      <c r="V17" s="240"/>
      <c r="W17" s="239"/>
      <c r="X17" s="240"/>
      <c r="Y17" s="235"/>
      <c r="Z17" s="149" t="s">
        <v>274</v>
      </c>
      <c r="AA17" s="239"/>
      <c r="AB17" s="240"/>
      <c r="AC17" s="239"/>
      <c r="AD17" s="240"/>
      <c r="AE17" s="239"/>
      <c r="AF17" s="240"/>
      <c r="AG17" s="239"/>
      <c r="AH17" s="240"/>
      <c r="AI17" s="239"/>
      <c r="AJ17" s="240"/>
      <c r="AL17" s="137">
        <v>12</v>
      </c>
      <c r="AM17" s="137" t="str">
        <f>IF(申込一覧表!AA17="","",申込一覧表!AA17)</f>
        <v/>
      </c>
      <c r="AN17" s="146" t="str">
        <f>IF(申込一覧表!B17="","",申込一覧表!B17)</f>
        <v/>
      </c>
      <c r="AV17" s="147"/>
    </row>
    <row r="18" spans="1:48" ht="17.25" customHeight="1">
      <c r="A18" s="235"/>
      <c r="B18" s="149" t="s">
        <v>275</v>
      </c>
      <c r="C18" s="239"/>
      <c r="D18" s="240"/>
      <c r="E18" s="239"/>
      <c r="F18" s="240"/>
      <c r="G18" s="239"/>
      <c r="H18" s="240"/>
      <c r="I18" s="239"/>
      <c r="J18" s="240"/>
      <c r="K18" s="239"/>
      <c r="L18" s="240"/>
      <c r="M18" s="235"/>
      <c r="N18" s="149" t="s">
        <v>275</v>
      </c>
      <c r="O18" s="239"/>
      <c r="P18" s="240"/>
      <c r="Q18" s="239"/>
      <c r="R18" s="240"/>
      <c r="S18" s="239"/>
      <c r="T18" s="240"/>
      <c r="U18" s="239"/>
      <c r="V18" s="240"/>
      <c r="W18" s="239"/>
      <c r="X18" s="240"/>
      <c r="Y18" s="235"/>
      <c r="Z18" s="149" t="s">
        <v>275</v>
      </c>
      <c r="AA18" s="239"/>
      <c r="AB18" s="240"/>
      <c r="AC18" s="239"/>
      <c r="AD18" s="240"/>
      <c r="AE18" s="239"/>
      <c r="AF18" s="240"/>
      <c r="AG18" s="239"/>
      <c r="AH18" s="240"/>
      <c r="AI18" s="239"/>
      <c r="AJ18" s="240"/>
      <c r="AL18" s="137">
        <v>13</v>
      </c>
      <c r="AM18" s="137" t="str">
        <f>IF(申込一覧表!AA18="","",申込一覧表!AA18)</f>
        <v/>
      </c>
      <c r="AN18" s="146" t="str">
        <f>IF(申込一覧表!B18="","",申込一覧表!B18)</f>
        <v/>
      </c>
      <c r="AV18" s="147"/>
    </row>
    <row r="19" spans="1:48" ht="17.25" customHeight="1" thickBot="1">
      <c r="A19" s="236"/>
      <c r="B19" s="150" t="s">
        <v>276</v>
      </c>
      <c r="C19" s="241"/>
      <c r="D19" s="242"/>
      <c r="E19" s="241"/>
      <c r="F19" s="242"/>
      <c r="G19" s="241"/>
      <c r="H19" s="242"/>
      <c r="I19" s="241"/>
      <c r="J19" s="242"/>
      <c r="K19" s="241"/>
      <c r="L19" s="242"/>
      <c r="M19" s="236"/>
      <c r="N19" s="150" t="s">
        <v>276</v>
      </c>
      <c r="O19" s="241"/>
      <c r="P19" s="242"/>
      <c r="Q19" s="241"/>
      <c r="R19" s="242"/>
      <c r="S19" s="241"/>
      <c r="T19" s="242"/>
      <c r="U19" s="241"/>
      <c r="V19" s="242"/>
      <c r="W19" s="241"/>
      <c r="X19" s="242"/>
      <c r="Y19" s="236"/>
      <c r="Z19" s="150" t="s">
        <v>276</v>
      </c>
      <c r="AA19" s="241"/>
      <c r="AB19" s="242"/>
      <c r="AC19" s="241"/>
      <c r="AD19" s="242"/>
      <c r="AE19" s="241"/>
      <c r="AF19" s="242"/>
      <c r="AG19" s="241"/>
      <c r="AH19" s="242"/>
      <c r="AI19" s="241"/>
      <c r="AJ19" s="242"/>
      <c r="AL19" s="137">
        <v>14</v>
      </c>
      <c r="AM19" s="137" t="str">
        <f>IF(申込一覧表!AA19="","",申込一覧表!AA19)</f>
        <v/>
      </c>
      <c r="AN19" s="146" t="str">
        <f>IF(申込一覧表!B19="","",申込一覧表!B19)</f>
        <v/>
      </c>
      <c r="AV19" s="147"/>
    </row>
    <row r="20" spans="1:48" ht="17.25" customHeight="1">
      <c r="A20" s="234" t="s">
        <v>313</v>
      </c>
      <c r="B20" s="148" t="s">
        <v>273</v>
      </c>
      <c r="C20" s="237"/>
      <c r="D20" s="238"/>
      <c r="E20" s="237"/>
      <c r="F20" s="238"/>
      <c r="G20" s="237"/>
      <c r="H20" s="238"/>
      <c r="I20" s="237"/>
      <c r="J20" s="238"/>
      <c r="K20" s="237"/>
      <c r="L20" s="238"/>
      <c r="M20" s="234" t="s">
        <v>313</v>
      </c>
      <c r="N20" s="148" t="s">
        <v>273</v>
      </c>
      <c r="O20" s="237"/>
      <c r="P20" s="238"/>
      <c r="Q20" s="237"/>
      <c r="R20" s="238"/>
      <c r="S20" s="237"/>
      <c r="T20" s="238"/>
      <c r="U20" s="237"/>
      <c r="V20" s="238"/>
      <c r="W20" s="237"/>
      <c r="X20" s="238"/>
      <c r="Y20" s="234" t="s">
        <v>313</v>
      </c>
      <c r="Z20" s="148" t="s">
        <v>273</v>
      </c>
      <c r="AA20" s="237"/>
      <c r="AB20" s="238"/>
      <c r="AC20" s="237"/>
      <c r="AD20" s="238"/>
      <c r="AE20" s="237"/>
      <c r="AF20" s="238"/>
      <c r="AG20" s="237"/>
      <c r="AH20" s="238"/>
      <c r="AI20" s="237"/>
      <c r="AJ20" s="238"/>
      <c r="AL20" s="137">
        <v>15</v>
      </c>
      <c r="AM20" s="137" t="str">
        <f>IF(申込一覧表!AA20="","",申込一覧表!AA20)</f>
        <v/>
      </c>
      <c r="AN20" s="146" t="str">
        <f>IF(申込一覧表!B20="","",申込一覧表!B20)</f>
        <v/>
      </c>
      <c r="AV20" s="147"/>
    </row>
    <row r="21" spans="1:48" ht="17.25" customHeight="1">
      <c r="A21" s="235"/>
      <c r="B21" s="149" t="s">
        <v>274</v>
      </c>
      <c r="C21" s="239"/>
      <c r="D21" s="240"/>
      <c r="E21" s="239"/>
      <c r="F21" s="240"/>
      <c r="G21" s="239"/>
      <c r="H21" s="240"/>
      <c r="I21" s="239"/>
      <c r="J21" s="240"/>
      <c r="K21" s="239"/>
      <c r="L21" s="240"/>
      <c r="M21" s="235"/>
      <c r="N21" s="149" t="s">
        <v>274</v>
      </c>
      <c r="O21" s="239"/>
      <c r="P21" s="240"/>
      <c r="Q21" s="239"/>
      <c r="R21" s="240"/>
      <c r="S21" s="239"/>
      <c r="T21" s="240"/>
      <c r="U21" s="239"/>
      <c r="V21" s="240"/>
      <c r="W21" s="239"/>
      <c r="X21" s="240"/>
      <c r="Y21" s="235"/>
      <c r="Z21" s="149" t="s">
        <v>274</v>
      </c>
      <c r="AA21" s="239"/>
      <c r="AB21" s="240"/>
      <c r="AC21" s="239"/>
      <c r="AD21" s="240"/>
      <c r="AE21" s="239"/>
      <c r="AF21" s="240"/>
      <c r="AG21" s="239"/>
      <c r="AH21" s="240"/>
      <c r="AI21" s="239"/>
      <c r="AJ21" s="240"/>
      <c r="AL21" s="137">
        <v>16</v>
      </c>
      <c r="AM21" s="137" t="str">
        <f>IF(申込一覧表!AA21="","",申込一覧表!AA21)</f>
        <v/>
      </c>
      <c r="AN21" s="146" t="str">
        <f>IF(申込一覧表!B21="","",申込一覧表!B21)</f>
        <v/>
      </c>
      <c r="AV21" s="147"/>
    </row>
    <row r="22" spans="1:48" ht="17.25" customHeight="1">
      <c r="A22" s="235"/>
      <c r="B22" s="149" t="s">
        <v>275</v>
      </c>
      <c r="C22" s="239"/>
      <c r="D22" s="240"/>
      <c r="E22" s="239"/>
      <c r="F22" s="240"/>
      <c r="G22" s="239"/>
      <c r="H22" s="240"/>
      <c r="I22" s="239"/>
      <c r="J22" s="240"/>
      <c r="K22" s="239"/>
      <c r="L22" s="240"/>
      <c r="M22" s="235"/>
      <c r="N22" s="149" t="s">
        <v>275</v>
      </c>
      <c r="O22" s="239"/>
      <c r="P22" s="240"/>
      <c r="Q22" s="239"/>
      <c r="R22" s="240"/>
      <c r="S22" s="239"/>
      <c r="T22" s="240"/>
      <c r="U22" s="239"/>
      <c r="V22" s="240"/>
      <c r="W22" s="239"/>
      <c r="X22" s="240"/>
      <c r="Y22" s="235"/>
      <c r="Z22" s="149" t="s">
        <v>275</v>
      </c>
      <c r="AA22" s="239"/>
      <c r="AB22" s="240"/>
      <c r="AC22" s="239"/>
      <c r="AD22" s="240"/>
      <c r="AE22" s="239"/>
      <c r="AF22" s="240"/>
      <c r="AG22" s="239"/>
      <c r="AH22" s="240"/>
      <c r="AI22" s="239"/>
      <c r="AJ22" s="240"/>
      <c r="AL22" s="137">
        <v>17</v>
      </c>
      <c r="AM22" s="137" t="str">
        <f>IF(申込一覧表!AA22="","",申込一覧表!AA22)</f>
        <v/>
      </c>
      <c r="AN22" s="146" t="str">
        <f>IF(申込一覧表!B22="","",申込一覧表!B22)</f>
        <v/>
      </c>
      <c r="AV22" s="147"/>
    </row>
    <row r="23" spans="1:48" ht="17.25" customHeight="1" thickBot="1">
      <c r="A23" s="236"/>
      <c r="B23" s="150" t="s">
        <v>276</v>
      </c>
      <c r="C23" s="241"/>
      <c r="D23" s="242"/>
      <c r="E23" s="241"/>
      <c r="F23" s="242"/>
      <c r="G23" s="241"/>
      <c r="H23" s="242"/>
      <c r="I23" s="241"/>
      <c r="J23" s="242"/>
      <c r="K23" s="241"/>
      <c r="L23" s="242"/>
      <c r="M23" s="236"/>
      <c r="N23" s="150" t="s">
        <v>276</v>
      </c>
      <c r="O23" s="241"/>
      <c r="P23" s="242"/>
      <c r="Q23" s="241"/>
      <c r="R23" s="242"/>
      <c r="S23" s="241"/>
      <c r="T23" s="242"/>
      <c r="U23" s="241"/>
      <c r="V23" s="242"/>
      <c r="W23" s="241"/>
      <c r="X23" s="242"/>
      <c r="Y23" s="236"/>
      <c r="Z23" s="150" t="s">
        <v>276</v>
      </c>
      <c r="AA23" s="241"/>
      <c r="AB23" s="242"/>
      <c r="AC23" s="241"/>
      <c r="AD23" s="242"/>
      <c r="AE23" s="241"/>
      <c r="AF23" s="242"/>
      <c r="AG23" s="241"/>
      <c r="AH23" s="242"/>
      <c r="AI23" s="241"/>
      <c r="AJ23" s="242"/>
      <c r="AL23" s="137">
        <v>18</v>
      </c>
      <c r="AM23" s="137" t="str">
        <f>IF(申込一覧表!AA23="","",申込一覧表!AA23)</f>
        <v/>
      </c>
      <c r="AN23" s="146" t="str">
        <f>IF(申込一覧表!B23="","",申込一覧表!B23)</f>
        <v/>
      </c>
      <c r="AV23" s="147"/>
    </row>
    <row r="24" spans="1:48" ht="17.25" customHeight="1">
      <c r="A24" s="234" t="s">
        <v>312</v>
      </c>
      <c r="B24" s="148" t="s">
        <v>273</v>
      </c>
      <c r="C24" s="237"/>
      <c r="D24" s="238"/>
      <c r="E24" s="237"/>
      <c r="F24" s="238"/>
      <c r="G24" s="237"/>
      <c r="H24" s="238"/>
      <c r="I24" s="237"/>
      <c r="J24" s="238"/>
      <c r="K24" s="237"/>
      <c r="L24" s="238"/>
      <c r="M24" s="234" t="s">
        <v>312</v>
      </c>
      <c r="N24" s="148" t="s">
        <v>273</v>
      </c>
      <c r="O24" s="237"/>
      <c r="P24" s="238"/>
      <c r="Q24" s="237"/>
      <c r="R24" s="238"/>
      <c r="S24" s="237"/>
      <c r="T24" s="238"/>
      <c r="U24" s="237"/>
      <c r="V24" s="238"/>
      <c r="W24" s="237"/>
      <c r="X24" s="238"/>
      <c r="Y24" s="234" t="s">
        <v>312</v>
      </c>
      <c r="Z24" s="148" t="s">
        <v>273</v>
      </c>
      <c r="AA24" s="237"/>
      <c r="AB24" s="238"/>
      <c r="AC24" s="237"/>
      <c r="AD24" s="238"/>
      <c r="AE24" s="237"/>
      <c r="AF24" s="238"/>
      <c r="AG24" s="237"/>
      <c r="AH24" s="238"/>
      <c r="AI24" s="237"/>
      <c r="AJ24" s="238"/>
      <c r="AL24" s="137">
        <v>19</v>
      </c>
      <c r="AM24" s="137" t="str">
        <f>IF(申込一覧表!AA24="","",申込一覧表!AA24)</f>
        <v/>
      </c>
      <c r="AN24" s="146" t="str">
        <f>IF(申込一覧表!B24="","",申込一覧表!B24)</f>
        <v/>
      </c>
      <c r="AV24" s="147"/>
    </row>
    <row r="25" spans="1:48" ht="17.25" customHeight="1">
      <c r="A25" s="235"/>
      <c r="B25" s="149" t="s">
        <v>274</v>
      </c>
      <c r="C25" s="239"/>
      <c r="D25" s="240"/>
      <c r="E25" s="239"/>
      <c r="F25" s="240"/>
      <c r="G25" s="239"/>
      <c r="H25" s="240"/>
      <c r="I25" s="239"/>
      <c r="J25" s="240"/>
      <c r="K25" s="239"/>
      <c r="L25" s="240"/>
      <c r="M25" s="235"/>
      <c r="N25" s="149" t="s">
        <v>274</v>
      </c>
      <c r="O25" s="239"/>
      <c r="P25" s="240"/>
      <c r="Q25" s="239"/>
      <c r="R25" s="240"/>
      <c r="S25" s="239"/>
      <c r="T25" s="240"/>
      <c r="U25" s="239"/>
      <c r="V25" s="240"/>
      <c r="W25" s="239"/>
      <c r="X25" s="240"/>
      <c r="Y25" s="235"/>
      <c r="Z25" s="149" t="s">
        <v>274</v>
      </c>
      <c r="AA25" s="239"/>
      <c r="AB25" s="240"/>
      <c r="AC25" s="239"/>
      <c r="AD25" s="240"/>
      <c r="AE25" s="239"/>
      <c r="AF25" s="240"/>
      <c r="AG25" s="239"/>
      <c r="AH25" s="240"/>
      <c r="AI25" s="239"/>
      <c r="AJ25" s="240"/>
      <c r="AL25" s="137">
        <v>20</v>
      </c>
      <c r="AM25" s="137" t="str">
        <f>IF(申込一覧表!AA25="","",申込一覧表!AA25)</f>
        <v/>
      </c>
      <c r="AN25" s="146" t="str">
        <f>IF(申込一覧表!B25="","",申込一覧表!B25)</f>
        <v/>
      </c>
      <c r="AV25" s="147"/>
    </row>
    <row r="26" spans="1:48" ht="17.25" customHeight="1">
      <c r="A26" s="235"/>
      <c r="B26" s="149" t="s">
        <v>275</v>
      </c>
      <c r="C26" s="239"/>
      <c r="D26" s="240"/>
      <c r="E26" s="239"/>
      <c r="F26" s="240"/>
      <c r="G26" s="239"/>
      <c r="H26" s="240"/>
      <c r="I26" s="239"/>
      <c r="J26" s="240"/>
      <c r="K26" s="239"/>
      <c r="L26" s="240"/>
      <c r="M26" s="235"/>
      <c r="N26" s="149" t="s">
        <v>275</v>
      </c>
      <c r="O26" s="239"/>
      <c r="P26" s="240"/>
      <c r="Q26" s="239"/>
      <c r="R26" s="240"/>
      <c r="S26" s="239"/>
      <c r="T26" s="240"/>
      <c r="U26" s="239"/>
      <c r="V26" s="240"/>
      <c r="W26" s="239"/>
      <c r="X26" s="240"/>
      <c r="Y26" s="235"/>
      <c r="Z26" s="149" t="s">
        <v>275</v>
      </c>
      <c r="AA26" s="239"/>
      <c r="AB26" s="240"/>
      <c r="AC26" s="239"/>
      <c r="AD26" s="240"/>
      <c r="AE26" s="239"/>
      <c r="AF26" s="240"/>
      <c r="AG26" s="239"/>
      <c r="AH26" s="240"/>
      <c r="AI26" s="239"/>
      <c r="AJ26" s="240"/>
      <c r="AL26" s="137">
        <v>21</v>
      </c>
      <c r="AM26" s="137" t="str">
        <f>IF(申込一覧表!AA26="","",申込一覧表!AA26)</f>
        <v/>
      </c>
      <c r="AN26" s="146" t="str">
        <f>IF(申込一覧表!B26="","",申込一覧表!B26)</f>
        <v/>
      </c>
      <c r="AV26" s="147"/>
    </row>
    <row r="27" spans="1:48" ht="17.25" customHeight="1" thickBot="1">
      <c r="A27" s="236"/>
      <c r="B27" s="150" t="s">
        <v>276</v>
      </c>
      <c r="C27" s="241"/>
      <c r="D27" s="242"/>
      <c r="E27" s="241"/>
      <c r="F27" s="242"/>
      <c r="G27" s="241"/>
      <c r="H27" s="242"/>
      <c r="I27" s="241"/>
      <c r="J27" s="242"/>
      <c r="K27" s="241"/>
      <c r="L27" s="242"/>
      <c r="M27" s="236"/>
      <c r="N27" s="150" t="s">
        <v>276</v>
      </c>
      <c r="O27" s="241"/>
      <c r="P27" s="242"/>
      <c r="Q27" s="241"/>
      <c r="R27" s="242"/>
      <c r="S27" s="241"/>
      <c r="T27" s="242"/>
      <c r="U27" s="241"/>
      <c r="V27" s="242"/>
      <c r="W27" s="241"/>
      <c r="X27" s="242"/>
      <c r="Y27" s="236"/>
      <c r="Z27" s="150" t="s">
        <v>276</v>
      </c>
      <c r="AA27" s="241"/>
      <c r="AB27" s="242"/>
      <c r="AC27" s="241"/>
      <c r="AD27" s="242"/>
      <c r="AE27" s="241"/>
      <c r="AF27" s="242"/>
      <c r="AG27" s="241"/>
      <c r="AH27" s="242"/>
      <c r="AI27" s="241"/>
      <c r="AJ27" s="242"/>
      <c r="AL27" s="137">
        <v>22</v>
      </c>
      <c r="AM27" s="137" t="str">
        <f>IF(申込一覧表!AA27="","",申込一覧表!AA27)</f>
        <v/>
      </c>
      <c r="AN27" s="146" t="str">
        <f>IF(申込一覧表!B27="","",申込一覧表!B27)</f>
        <v/>
      </c>
      <c r="AV27" s="147"/>
    </row>
    <row r="28" spans="1:48" ht="17.25" customHeight="1">
      <c r="A28" s="234" t="s">
        <v>311</v>
      </c>
      <c r="B28" s="148" t="s">
        <v>273</v>
      </c>
      <c r="C28" s="237"/>
      <c r="D28" s="238"/>
      <c r="E28" s="237"/>
      <c r="F28" s="238"/>
      <c r="G28" s="237"/>
      <c r="H28" s="238"/>
      <c r="I28" s="237"/>
      <c r="J28" s="238"/>
      <c r="K28" s="237"/>
      <c r="L28" s="238"/>
      <c r="M28" s="234" t="s">
        <v>311</v>
      </c>
      <c r="N28" s="148" t="s">
        <v>273</v>
      </c>
      <c r="O28" s="237"/>
      <c r="P28" s="238"/>
      <c r="Q28" s="237"/>
      <c r="R28" s="238"/>
      <c r="S28" s="237"/>
      <c r="T28" s="238"/>
      <c r="U28" s="237"/>
      <c r="V28" s="238"/>
      <c r="W28" s="237"/>
      <c r="X28" s="238"/>
      <c r="Y28" s="234" t="s">
        <v>311</v>
      </c>
      <c r="Z28" s="148" t="s">
        <v>273</v>
      </c>
      <c r="AA28" s="237"/>
      <c r="AB28" s="238"/>
      <c r="AC28" s="237"/>
      <c r="AD28" s="238"/>
      <c r="AE28" s="237"/>
      <c r="AF28" s="238"/>
      <c r="AG28" s="237"/>
      <c r="AH28" s="238"/>
      <c r="AI28" s="237"/>
      <c r="AJ28" s="238"/>
      <c r="AL28" s="137">
        <v>23</v>
      </c>
      <c r="AM28" s="137" t="str">
        <f>IF(申込一覧表!AA28="","",申込一覧表!AA28)</f>
        <v/>
      </c>
      <c r="AN28" s="146" t="str">
        <f>IF(申込一覧表!B28="","",申込一覧表!B28)</f>
        <v/>
      </c>
      <c r="AV28" s="147"/>
    </row>
    <row r="29" spans="1:48" ht="17.25" customHeight="1">
      <c r="A29" s="235"/>
      <c r="B29" s="149" t="s">
        <v>274</v>
      </c>
      <c r="C29" s="239"/>
      <c r="D29" s="240"/>
      <c r="E29" s="239"/>
      <c r="F29" s="240"/>
      <c r="G29" s="239"/>
      <c r="H29" s="240"/>
      <c r="I29" s="239"/>
      <c r="J29" s="240"/>
      <c r="K29" s="239"/>
      <c r="L29" s="240"/>
      <c r="M29" s="235"/>
      <c r="N29" s="149" t="s">
        <v>274</v>
      </c>
      <c r="O29" s="239"/>
      <c r="P29" s="240"/>
      <c r="Q29" s="239"/>
      <c r="R29" s="240"/>
      <c r="S29" s="239"/>
      <c r="T29" s="240"/>
      <c r="U29" s="239"/>
      <c r="V29" s="240"/>
      <c r="W29" s="239"/>
      <c r="X29" s="240"/>
      <c r="Y29" s="235"/>
      <c r="Z29" s="149" t="s">
        <v>274</v>
      </c>
      <c r="AA29" s="239"/>
      <c r="AB29" s="240"/>
      <c r="AC29" s="239"/>
      <c r="AD29" s="240"/>
      <c r="AE29" s="239"/>
      <c r="AF29" s="240"/>
      <c r="AG29" s="239"/>
      <c r="AH29" s="240"/>
      <c r="AI29" s="239"/>
      <c r="AJ29" s="240"/>
      <c r="AL29" s="137">
        <v>24</v>
      </c>
      <c r="AM29" s="137" t="str">
        <f>IF(申込一覧表!AA29="","",申込一覧表!AA29)</f>
        <v/>
      </c>
      <c r="AN29" s="146" t="str">
        <f>IF(申込一覧表!B29="","",申込一覧表!B29)</f>
        <v/>
      </c>
      <c r="AV29" s="147"/>
    </row>
    <row r="30" spans="1:48" ht="17.25" customHeight="1">
      <c r="A30" s="235"/>
      <c r="B30" s="149" t="s">
        <v>275</v>
      </c>
      <c r="C30" s="239"/>
      <c r="D30" s="240"/>
      <c r="E30" s="239"/>
      <c r="F30" s="240"/>
      <c r="G30" s="239"/>
      <c r="H30" s="240"/>
      <c r="I30" s="239"/>
      <c r="J30" s="240"/>
      <c r="K30" s="239"/>
      <c r="L30" s="240"/>
      <c r="M30" s="235"/>
      <c r="N30" s="149" t="s">
        <v>275</v>
      </c>
      <c r="O30" s="239"/>
      <c r="P30" s="240"/>
      <c r="Q30" s="239"/>
      <c r="R30" s="240"/>
      <c r="S30" s="239"/>
      <c r="T30" s="240"/>
      <c r="U30" s="239"/>
      <c r="V30" s="240"/>
      <c r="W30" s="239"/>
      <c r="X30" s="240"/>
      <c r="Y30" s="235"/>
      <c r="Z30" s="149" t="s">
        <v>275</v>
      </c>
      <c r="AA30" s="239"/>
      <c r="AB30" s="240"/>
      <c r="AC30" s="239"/>
      <c r="AD30" s="240"/>
      <c r="AE30" s="239"/>
      <c r="AF30" s="240"/>
      <c r="AG30" s="239"/>
      <c r="AH30" s="240"/>
      <c r="AI30" s="239"/>
      <c r="AJ30" s="240"/>
      <c r="AL30" s="137">
        <v>25</v>
      </c>
      <c r="AM30" s="137" t="str">
        <f>IF(申込一覧表!AA30="","",申込一覧表!AA30)</f>
        <v/>
      </c>
      <c r="AN30" s="146" t="str">
        <f>IF(申込一覧表!B30="","",申込一覧表!B30)</f>
        <v/>
      </c>
      <c r="AV30" s="147"/>
    </row>
    <row r="31" spans="1:48" ht="17.25" customHeight="1" thickBot="1">
      <c r="A31" s="236"/>
      <c r="B31" s="150" t="s">
        <v>276</v>
      </c>
      <c r="C31" s="241"/>
      <c r="D31" s="242"/>
      <c r="E31" s="241"/>
      <c r="F31" s="242"/>
      <c r="G31" s="241"/>
      <c r="H31" s="242"/>
      <c r="I31" s="241"/>
      <c r="J31" s="242"/>
      <c r="K31" s="241"/>
      <c r="L31" s="242"/>
      <c r="M31" s="236"/>
      <c r="N31" s="150" t="s">
        <v>276</v>
      </c>
      <c r="O31" s="241"/>
      <c r="P31" s="242"/>
      <c r="Q31" s="241"/>
      <c r="R31" s="242"/>
      <c r="S31" s="241"/>
      <c r="T31" s="242"/>
      <c r="U31" s="241"/>
      <c r="V31" s="242"/>
      <c r="W31" s="241"/>
      <c r="X31" s="242"/>
      <c r="Y31" s="236"/>
      <c r="Z31" s="150" t="s">
        <v>276</v>
      </c>
      <c r="AA31" s="241"/>
      <c r="AB31" s="242"/>
      <c r="AC31" s="241"/>
      <c r="AD31" s="242"/>
      <c r="AE31" s="241"/>
      <c r="AF31" s="242"/>
      <c r="AG31" s="241"/>
      <c r="AH31" s="242"/>
      <c r="AI31" s="241"/>
      <c r="AJ31" s="242"/>
      <c r="AL31" s="137">
        <v>26</v>
      </c>
      <c r="AM31" s="137" t="str">
        <f>IF(申込一覧表!AA31="","",申込一覧表!AA31)</f>
        <v/>
      </c>
      <c r="AN31" s="146" t="str">
        <f>IF(申込一覧表!B31="","",申込一覧表!B31)</f>
        <v/>
      </c>
      <c r="AV31" s="147"/>
    </row>
    <row r="32" spans="1:48" ht="17.25" customHeight="1">
      <c r="A32" s="234" t="s">
        <v>310</v>
      </c>
      <c r="B32" s="148" t="s">
        <v>273</v>
      </c>
      <c r="C32" s="237"/>
      <c r="D32" s="238"/>
      <c r="E32" s="237"/>
      <c r="F32" s="238"/>
      <c r="G32" s="237"/>
      <c r="H32" s="238"/>
      <c r="I32" s="237"/>
      <c r="J32" s="238"/>
      <c r="K32" s="237"/>
      <c r="L32" s="238"/>
      <c r="M32" s="234" t="s">
        <v>310</v>
      </c>
      <c r="N32" s="148" t="s">
        <v>273</v>
      </c>
      <c r="O32" s="237"/>
      <c r="P32" s="238"/>
      <c r="Q32" s="237"/>
      <c r="R32" s="238"/>
      <c r="S32" s="237"/>
      <c r="T32" s="238"/>
      <c r="U32" s="237"/>
      <c r="V32" s="238"/>
      <c r="W32" s="237"/>
      <c r="X32" s="238"/>
      <c r="Y32" s="234" t="s">
        <v>310</v>
      </c>
      <c r="Z32" s="148" t="s">
        <v>273</v>
      </c>
      <c r="AA32" s="237"/>
      <c r="AB32" s="238"/>
      <c r="AC32" s="237"/>
      <c r="AD32" s="238"/>
      <c r="AE32" s="237"/>
      <c r="AF32" s="238"/>
      <c r="AG32" s="237"/>
      <c r="AH32" s="238"/>
      <c r="AI32" s="237"/>
      <c r="AJ32" s="238"/>
      <c r="AL32" s="137">
        <v>27</v>
      </c>
      <c r="AM32" s="137" t="str">
        <f>IF(申込一覧表!AA32="","",申込一覧表!AA32)</f>
        <v/>
      </c>
      <c r="AN32" s="146" t="str">
        <f>IF(申込一覧表!B32="","",申込一覧表!B32)</f>
        <v/>
      </c>
      <c r="AV32" s="147"/>
    </row>
    <row r="33" spans="1:48" ht="17.25" customHeight="1">
      <c r="A33" s="235"/>
      <c r="B33" s="149" t="s">
        <v>274</v>
      </c>
      <c r="C33" s="239"/>
      <c r="D33" s="240"/>
      <c r="E33" s="239"/>
      <c r="F33" s="240"/>
      <c r="G33" s="239"/>
      <c r="H33" s="240"/>
      <c r="I33" s="239"/>
      <c r="J33" s="240"/>
      <c r="K33" s="239"/>
      <c r="L33" s="240"/>
      <c r="M33" s="235"/>
      <c r="N33" s="149" t="s">
        <v>274</v>
      </c>
      <c r="O33" s="239"/>
      <c r="P33" s="240"/>
      <c r="Q33" s="239"/>
      <c r="R33" s="240"/>
      <c r="S33" s="239"/>
      <c r="T33" s="240"/>
      <c r="U33" s="239"/>
      <c r="V33" s="240"/>
      <c r="W33" s="239"/>
      <c r="X33" s="240"/>
      <c r="Y33" s="235"/>
      <c r="Z33" s="149" t="s">
        <v>274</v>
      </c>
      <c r="AA33" s="239"/>
      <c r="AB33" s="240"/>
      <c r="AC33" s="239"/>
      <c r="AD33" s="240"/>
      <c r="AE33" s="239"/>
      <c r="AF33" s="240"/>
      <c r="AG33" s="239"/>
      <c r="AH33" s="240"/>
      <c r="AI33" s="239"/>
      <c r="AJ33" s="240"/>
      <c r="AL33" s="137">
        <v>28</v>
      </c>
      <c r="AM33" s="137" t="str">
        <f>IF(申込一覧表!AA33="","",申込一覧表!AA33)</f>
        <v/>
      </c>
      <c r="AN33" s="146" t="str">
        <f>IF(申込一覧表!B33="","",申込一覧表!B33)</f>
        <v/>
      </c>
      <c r="AV33" s="147"/>
    </row>
    <row r="34" spans="1:48" ht="17.25" customHeight="1">
      <c r="A34" s="235"/>
      <c r="B34" s="149" t="s">
        <v>275</v>
      </c>
      <c r="C34" s="239"/>
      <c r="D34" s="240"/>
      <c r="E34" s="239"/>
      <c r="F34" s="240"/>
      <c r="G34" s="239"/>
      <c r="H34" s="240"/>
      <c r="I34" s="239"/>
      <c r="J34" s="240"/>
      <c r="K34" s="239"/>
      <c r="L34" s="240"/>
      <c r="M34" s="235"/>
      <c r="N34" s="149" t="s">
        <v>275</v>
      </c>
      <c r="O34" s="239"/>
      <c r="P34" s="240"/>
      <c r="Q34" s="239"/>
      <c r="R34" s="240"/>
      <c r="S34" s="239"/>
      <c r="T34" s="240"/>
      <c r="U34" s="239"/>
      <c r="V34" s="240"/>
      <c r="W34" s="239"/>
      <c r="X34" s="240"/>
      <c r="Y34" s="235"/>
      <c r="Z34" s="149" t="s">
        <v>275</v>
      </c>
      <c r="AA34" s="239"/>
      <c r="AB34" s="240"/>
      <c r="AC34" s="239"/>
      <c r="AD34" s="240"/>
      <c r="AE34" s="239"/>
      <c r="AF34" s="240"/>
      <c r="AG34" s="239"/>
      <c r="AH34" s="240"/>
      <c r="AI34" s="239"/>
      <c r="AJ34" s="240"/>
      <c r="AL34" s="137">
        <v>29</v>
      </c>
      <c r="AM34" s="137" t="str">
        <f>IF(申込一覧表!AA34="","",申込一覧表!AA34)</f>
        <v/>
      </c>
      <c r="AN34" s="146" t="str">
        <f>IF(申込一覧表!B34="","",申込一覧表!B34)</f>
        <v/>
      </c>
      <c r="AV34" s="147"/>
    </row>
    <row r="35" spans="1:48" ht="17.25" customHeight="1" thickBot="1">
      <c r="A35" s="236"/>
      <c r="B35" s="150" t="s">
        <v>276</v>
      </c>
      <c r="C35" s="241"/>
      <c r="D35" s="242"/>
      <c r="E35" s="241"/>
      <c r="F35" s="242"/>
      <c r="G35" s="241"/>
      <c r="H35" s="242"/>
      <c r="I35" s="241"/>
      <c r="J35" s="242"/>
      <c r="K35" s="241"/>
      <c r="L35" s="242"/>
      <c r="M35" s="236"/>
      <c r="N35" s="150" t="s">
        <v>276</v>
      </c>
      <c r="O35" s="241"/>
      <c r="P35" s="242"/>
      <c r="Q35" s="241"/>
      <c r="R35" s="242"/>
      <c r="S35" s="241"/>
      <c r="T35" s="242"/>
      <c r="U35" s="241"/>
      <c r="V35" s="242"/>
      <c r="W35" s="241"/>
      <c r="X35" s="242"/>
      <c r="Y35" s="236"/>
      <c r="Z35" s="150" t="s">
        <v>276</v>
      </c>
      <c r="AA35" s="241"/>
      <c r="AB35" s="242"/>
      <c r="AC35" s="241"/>
      <c r="AD35" s="242"/>
      <c r="AE35" s="241"/>
      <c r="AF35" s="242"/>
      <c r="AG35" s="241"/>
      <c r="AH35" s="242"/>
      <c r="AI35" s="241"/>
      <c r="AJ35" s="242"/>
      <c r="AL35" s="137">
        <v>30</v>
      </c>
      <c r="AM35" s="137" t="str">
        <f>IF(申込一覧表!AA35="","",申込一覧表!AA35)</f>
        <v/>
      </c>
      <c r="AN35" s="146" t="str">
        <f>IF(申込一覧表!B35="","",申込一覧表!B35)</f>
        <v/>
      </c>
      <c r="AV35" s="147"/>
    </row>
    <row r="36" spans="1:48" ht="17.25" customHeight="1">
      <c r="A36" s="234" t="s">
        <v>309</v>
      </c>
      <c r="B36" s="148" t="s">
        <v>273</v>
      </c>
      <c r="C36" s="237"/>
      <c r="D36" s="238"/>
      <c r="E36" s="237"/>
      <c r="F36" s="238"/>
      <c r="G36" s="237"/>
      <c r="H36" s="238"/>
      <c r="I36" s="237"/>
      <c r="J36" s="238"/>
      <c r="K36" s="237"/>
      <c r="L36" s="238"/>
      <c r="M36" s="234" t="s">
        <v>309</v>
      </c>
      <c r="N36" s="148" t="s">
        <v>273</v>
      </c>
      <c r="O36" s="237"/>
      <c r="P36" s="238"/>
      <c r="Q36" s="237"/>
      <c r="R36" s="238"/>
      <c r="S36" s="237"/>
      <c r="T36" s="238"/>
      <c r="U36" s="237"/>
      <c r="V36" s="238"/>
      <c r="W36" s="237"/>
      <c r="X36" s="238"/>
      <c r="Y36" s="234" t="s">
        <v>309</v>
      </c>
      <c r="Z36" s="148" t="s">
        <v>273</v>
      </c>
      <c r="AA36" s="237"/>
      <c r="AB36" s="238"/>
      <c r="AC36" s="237"/>
      <c r="AD36" s="238"/>
      <c r="AE36" s="237"/>
      <c r="AF36" s="238"/>
      <c r="AG36" s="237"/>
      <c r="AH36" s="238"/>
      <c r="AI36" s="237"/>
      <c r="AJ36" s="238"/>
      <c r="AL36" s="137">
        <v>31</v>
      </c>
      <c r="AM36" s="137" t="str">
        <f>IF(申込一覧表!AA36="","",申込一覧表!AA36)</f>
        <v/>
      </c>
      <c r="AN36" s="146" t="str">
        <f>IF(申込一覧表!B36="","",申込一覧表!B36)</f>
        <v/>
      </c>
      <c r="AV36" s="147"/>
    </row>
    <row r="37" spans="1:48" ht="17.25" customHeight="1">
      <c r="A37" s="235"/>
      <c r="B37" s="149" t="s">
        <v>274</v>
      </c>
      <c r="C37" s="239"/>
      <c r="D37" s="240"/>
      <c r="E37" s="239"/>
      <c r="F37" s="240"/>
      <c r="G37" s="239"/>
      <c r="H37" s="240"/>
      <c r="I37" s="239"/>
      <c r="J37" s="240"/>
      <c r="K37" s="239"/>
      <c r="L37" s="240"/>
      <c r="M37" s="235"/>
      <c r="N37" s="149" t="s">
        <v>274</v>
      </c>
      <c r="O37" s="239"/>
      <c r="P37" s="240"/>
      <c r="Q37" s="239"/>
      <c r="R37" s="240"/>
      <c r="S37" s="239"/>
      <c r="T37" s="240"/>
      <c r="U37" s="239"/>
      <c r="V37" s="240"/>
      <c r="W37" s="239"/>
      <c r="X37" s="240"/>
      <c r="Y37" s="235"/>
      <c r="Z37" s="149" t="s">
        <v>274</v>
      </c>
      <c r="AA37" s="239"/>
      <c r="AB37" s="240"/>
      <c r="AC37" s="239"/>
      <c r="AD37" s="240"/>
      <c r="AE37" s="239"/>
      <c r="AF37" s="240"/>
      <c r="AG37" s="239"/>
      <c r="AH37" s="240"/>
      <c r="AI37" s="239"/>
      <c r="AJ37" s="240"/>
      <c r="AL37" s="137">
        <v>32</v>
      </c>
      <c r="AM37" s="137" t="str">
        <f>IF(申込一覧表!AA37="","",申込一覧表!AA37)</f>
        <v/>
      </c>
      <c r="AN37" s="146" t="str">
        <f>IF(申込一覧表!B37="","",申込一覧表!B37)</f>
        <v/>
      </c>
      <c r="AV37" s="147"/>
    </row>
    <row r="38" spans="1:48" ht="17.25" customHeight="1">
      <c r="A38" s="235"/>
      <c r="B38" s="149" t="s">
        <v>275</v>
      </c>
      <c r="C38" s="239"/>
      <c r="D38" s="240"/>
      <c r="E38" s="239"/>
      <c r="F38" s="240"/>
      <c r="G38" s="239"/>
      <c r="H38" s="240"/>
      <c r="I38" s="239"/>
      <c r="J38" s="240"/>
      <c r="K38" s="239"/>
      <c r="L38" s="240"/>
      <c r="M38" s="235"/>
      <c r="N38" s="149" t="s">
        <v>275</v>
      </c>
      <c r="O38" s="239"/>
      <c r="P38" s="240"/>
      <c r="Q38" s="239"/>
      <c r="R38" s="240"/>
      <c r="S38" s="239"/>
      <c r="T38" s="240"/>
      <c r="U38" s="239"/>
      <c r="V38" s="240"/>
      <c r="W38" s="239"/>
      <c r="X38" s="240"/>
      <c r="Y38" s="235"/>
      <c r="Z38" s="149" t="s">
        <v>275</v>
      </c>
      <c r="AA38" s="239"/>
      <c r="AB38" s="240"/>
      <c r="AC38" s="239"/>
      <c r="AD38" s="240"/>
      <c r="AE38" s="239"/>
      <c r="AF38" s="240"/>
      <c r="AG38" s="239"/>
      <c r="AH38" s="240"/>
      <c r="AI38" s="239"/>
      <c r="AJ38" s="240"/>
      <c r="AL38" s="137">
        <v>33</v>
      </c>
      <c r="AM38" s="137" t="str">
        <f>IF(申込一覧表!AA38="","",申込一覧表!AA38)</f>
        <v/>
      </c>
      <c r="AN38" s="146" t="str">
        <f>IF(申込一覧表!B38="","",申込一覧表!B38)</f>
        <v/>
      </c>
      <c r="AV38" s="147"/>
    </row>
    <row r="39" spans="1:48" ht="17.25" customHeight="1" thickBot="1">
      <c r="A39" s="236"/>
      <c r="B39" s="150" t="s">
        <v>276</v>
      </c>
      <c r="C39" s="241"/>
      <c r="D39" s="242"/>
      <c r="E39" s="241"/>
      <c r="F39" s="242"/>
      <c r="G39" s="241"/>
      <c r="H39" s="242"/>
      <c r="I39" s="241"/>
      <c r="J39" s="242"/>
      <c r="K39" s="241"/>
      <c r="L39" s="242"/>
      <c r="M39" s="236"/>
      <c r="N39" s="150" t="s">
        <v>276</v>
      </c>
      <c r="O39" s="241"/>
      <c r="P39" s="242"/>
      <c r="Q39" s="241"/>
      <c r="R39" s="242"/>
      <c r="S39" s="241"/>
      <c r="T39" s="242"/>
      <c r="U39" s="241"/>
      <c r="V39" s="242"/>
      <c r="W39" s="241"/>
      <c r="X39" s="242"/>
      <c r="Y39" s="236"/>
      <c r="Z39" s="150" t="s">
        <v>276</v>
      </c>
      <c r="AA39" s="241"/>
      <c r="AB39" s="242"/>
      <c r="AC39" s="241"/>
      <c r="AD39" s="242"/>
      <c r="AE39" s="241"/>
      <c r="AF39" s="242"/>
      <c r="AG39" s="241"/>
      <c r="AH39" s="242"/>
      <c r="AI39" s="241"/>
      <c r="AJ39" s="242"/>
      <c r="AL39" s="137">
        <v>34</v>
      </c>
      <c r="AM39" s="137" t="str">
        <f>IF(申込一覧表!AA39="","",申込一覧表!AA39)</f>
        <v/>
      </c>
      <c r="AN39" s="146" t="str">
        <f>IF(申込一覧表!B39="","",申込一覧表!B39)</f>
        <v/>
      </c>
      <c r="AV39" s="147"/>
    </row>
    <row r="40" spans="1:48" ht="17.25" customHeight="1">
      <c r="A40" s="234" t="s">
        <v>308</v>
      </c>
      <c r="B40" s="148" t="s">
        <v>273</v>
      </c>
      <c r="C40" s="237"/>
      <c r="D40" s="238"/>
      <c r="E40" s="237"/>
      <c r="F40" s="238"/>
      <c r="G40" s="237"/>
      <c r="H40" s="238"/>
      <c r="I40" s="237"/>
      <c r="J40" s="238"/>
      <c r="K40" s="237"/>
      <c r="L40" s="238"/>
      <c r="M40" s="234" t="s">
        <v>308</v>
      </c>
      <c r="N40" s="148" t="s">
        <v>273</v>
      </c>
      <c r="O40" s="237"/>
      <c r="P40" s="238"/>
      <c r="Q40" s="237"/>
      <c r="R40" s="238"/>
      <c r="S40" s="237"/>
      <c r="T40" s="238"/>
      <c r="U40" s="237"/>
      <c r="V40" s="238"/>
      <c r="W40" s="237"/>
      <c r="X40" s="238"/>
      <c r="Y40" s="234" t="s">
        <v>308</v>
      </c>
      <c r="Z40" s="148" t="s">
        <v>273</v>
      </c>
      <c r="AA40" s="237"/>
      <c r="AB40" s="238"/>
      <c r="AC40" s="237"/>
      <c r="AD40" s="238"/>
      <c r="AE40" s="237"/>
      <c r="AF40" s="238"/>
      <c r="AG40" s="237"/>
      <c r="AH40" s="238"/>
      <c r="AI40" s="237"/>
      <c r="AJ40" s="238"/>
      <c r="AL40" s="137">
        <v>35</v>
      </c>
      <c r="AM40" s="137" t="str">
        <f>IF(申込一覧表!AA40="","",申込一覧表!AA40)</f>
        <v/>
      </c>
      <c r="AN40" s="146" t="str">
        <f>IF(申込一覧表!B40="","",申込一覧表!B40)</f>
        <v/>
      </c>
    </row>
    <row r="41" spans="1:48" ht="17.25" customHeight="1">
      <c r="A41" s="235"/>
      <c r="B41" s="149" t="s">
        <v>274</v>
      </c>
      <c r="C41" s="239"/>
      <c r="D41" s="240"/>
      <c r="E41" s="239"/>
      <c r="F41" s="240"/>
      <c r="G41" s="239"/>
      <c r="H41" s="240"/>
      <c r="I41" s="239"/>
      <c r="J41" s="240"/>
      <c r="K41" s="239"/>
      <c r="L41" s="240"/>
      <c r="M41" s="235"/>
      <c r="N41" s="149" t="s">
        <v>274</v>
      </c>
      <c r="O41" s="239"/>
      <c r="P41" s="240"/>
      <c r="Q41" s="239"/>
      <c r="R41" s="240"/>
      <c r="S41" s="239"/>
      <c r="T41" s="240"/>
      <c r="U41" s="239"/>
      <c r="V41" s="240"/>
      <c r="W41" s="239"/>
      <c r="X41" s="240"/>
      <c r="Y41" s="235"/>
      <c r="Z41" s="149" t="s">
        <v>274</v>
      </c>
      <c r="AA41" s="239"/>
      <c r="AB41" s="240"/>
      <c r="AC41" s="239"/>
      <c r="AD41" s="240"/>
      <c r="AE41" s="239"/>
      <c r="AF41" s="240"/>
      <c r="AG41" s="239"/>
      <c r="AH41" s="240"/>
      <c r="AI41" s="239"/>
      <c r="AJ41" s="240"/>
      <c r="AL41" s="137">
        <v>36</v>
      </c>
      <c r="AM41" s="137" t="str">
        <f>IF(申込一覧表!AA41="","",申込一覧表!AA41)</f>
        <v/>
      </c>
      <c r="AN41" s="146" t="str">
        <f>IF(申込一覧表!B41="","",申込一覧表!B41)</f>
        <v/>
      </c>
    </row>
    <row r="42" spans="1:48" ht="17.25" customHeight="1">
      <c r="A42" s="235"/>
      <c r="B42" s="149" t="s">
        <v>275</v>
      </c>
      <c r="C42" s="239"/>
      <c r="D42" s="240"/>
      <c r="E42" s="239"/>
      <c r="F42" s="240"/>
      <c r="G42" s="239"/>
      <c r="H42" s="240"/>
      <c r="I42" s="239"/>
      <c r="J42" s="240"/>
      <c r="K42" s="239"/>
      <c r="L42" s="240"/>
      <c r="M42" s="235"/>
      <c r="N42" s="149" t="s">
        <v>275</v>
      </c>
      <c r="O42" s="239"/>
      <c r="P42" s="240"/>
      <c r="Q42" s="239"/>
      <c r="R42" s="240"/>
      <c r="S42" s="239"/>
      <c r="T42" s="240"/>
      <c r="U42" s="239"/>
      <c r="V42" s="240"/>
      <c r="W42" s="239"/>
      <c r="X42" s="240"/>
      <c r="Y42" s="235"/>
      <c r="Z42" s="149" t="s">
        <v>275</v>
      </c>
      <c r="AA42" s="239"/>
      <c r="AB42" s="240"/>
      <c r="AC42" s="239"/>
      <c r="AD42" s="240"/>
      <c r="AE42" s="239"/>
      <c r="AF42" s="240"/>
      <c r="AG42" s="239"/>
      <c r="AH42" s="240"/>
      <c r="AI42" s="239"/>
      <c r="AJ42" s="240"/>
      <c r="AL42" s="137">
        <v>37</v>
      </c>
      <c r="AM42" s="137" t="str">
        <f>IF(申込一覧表!AA42="","",申込一覧表!AA42)</f>
        <v/>
      </c>
      <c r="AN42" s="146" t="str">
        <f>IF(申込一覧表!B42="","",申込一覧表!B42)</f>
        <v/>
      </c>
      <c r="AV42" s="147"/>
    </row>
    <row r="43" spans="1:48" ht="17.25" customHeight="1" thickBot="1">
      <c r="A43" s="236"/>
      <c r="B43" s="150" t="s">
        <v>276</v>
      </c>
      <c r="C43" s="241"/>
      <c r="D43" s="242"/>
      <c r="E43" s="241"/>
      <c r="F43" s="242"/>
      <c r="G43" s="241"/>
      <c r="H43" s="242"/>
      <c r="I43" s="241"/>
      <c r="J43" s="242"/>
      <c r="K43" s="241"/>
      <c r="L43" s="242"/>
      <c r="M43" s="236"/>
      <c r="N43" s="150" t="s">
        <v>276</v>
      </c>
      <c r="O43" s="241"/>
      <c r="P43" s="242"/>
      <c r="Q43" s="241"/>
      <c r="R43" s="242"/>
      <c r="S43" s="241"/>
      <c r="T43" s="242"/>
      <c r="U43" s="241"/>
      <c r="V43" s="242"/>
      <c r="W43" s="241"/>
      <c r="X43" s="242"/>
      <c r="Y43" s="236"/>
      <c r="Z43" s="150" t="s">
        <v>276</v>
      </c>
      <c r="AA43" s="241"/>
      <c r="AB43" s="242"/>
      <c r="AC43" s="241"/>
      <c r="AD43" s="242"/>
      <c r="AE43" s="241"/>
      <c r="AF43" s="242"/>
      <c r="AG43" s="241"/>
      <c r="AH43" s="242"/>
      <c r="AI43" s="241"/>
      <c r="AJ43" s="242"/>
      <c r="AL43" s="137">
        <v>38</v>
      </c>
      <c r="AM43" s="137" t="str">
        <f>IF(申込一覧表!AA43="","",申込一覧表!AA43)</f>
        <v/>
      </c>
      <c r="AN43" s="146" t="str">
        <f>IF(申込一覧表!B43="","",申込一覧表!B43)</f>
        <v/>
      </c>
      <c r="AV43" s="147"/>
    </row>
    <row r="44" spans="1:48" ht="17.25" customHeight="1">
      <c r="A44" s="234" t="s">
        <v>307</v>
      </c>
      <c r="B44" s="148" t="s">
        <v>273</v>
      </c>
      <c r="C44" s="237"/>
      <c r="D44" s="238"/>
      <c r="E44" s="237"/>
      <c r="F44" s="238"/>
      <c r="G44" s="237"/>
      <c r="H44" s="238"/>
      <c r="I44" s="237"/>
      <c r="J44" s="238"/>
      <c r="K44" s="237"/>
      <c r="L44" s="238"/>
      <c r="M44" s="234" t="s">
        <v>307</v>
      </c>
      <c r="N44" s="148" t="s">
        <v>273</v>
      </c>
      <c r="O44" s="237"/>
      <c r="P44" s="238"/>
      <c r="Q44" s="237"/>
      <c r="R44" s="238"/>
      <c r="S44" s="237"/>
      <c r="T44" s="238"/>
      <c r="U44" s="237"/>
      <c r="V44" s="238"/>
      <c r="W44" s="237"/>
      <c r="X44" s="238"/>
      <c r="Y44" s="234" t="s">
        <v>307</v>
      </c>
      <c r="Z44" s="148" t="s">
        <v>273</v>
      </c>
      <c r="AA44" s="237"/>
      <c r="AB44" s="238"/>
      <c r="AC44" s="237"/>
      <c r="AD44" s="238"/>
      <c r="AE44" s="237"/>
      <c r="AF44" s="238"/>
      <c r="AG44" s="237"/>
      <c r="AH44" s="238"/>
      <c r="AI44" s="237"/>
      <c r="AJ44" s="238"/>
      <c r="AL44" s="137">
        <v>39</v>
      </c>
      <c r="AM44" s="137" t="str">
        <f>IF(申込一覧表!AA44="","",申込一覧表!AA44)</f>
        <v/>
      </c>
      <c r="AN44" s="146" t="str">
        <f>IF(申込一覧表!B44="","",申込一覧表!B44)</f>
        <v/>
      </c>
    </row>
    <row r="45" spans="1:48" ht="17.25" customHeight="1">
      <c r="A45" s="235"/>
      <c r="B45" s="149" t="s">
        <v>274</v>
      </c>
      <c r="C45" s="239"/>
      <c r="D45" s="240"/>
      <c r="E45" s="239"/>
      <c r="F45" s="240"/>
      <c r="G45" s="239"/>
      <c r="H45" s="240"/>
      <c r="I45" s="239"/>
      <c r="J45" s="240"/>
      <c r="K45" s="239"/>
      <c r="L45" s="240"/>
      <c r="M45" s="235"/>
      <c r="N45" s="149" t="s">
        <v>274</v>
      </c>
      <c r="O45" s="239"/>
      <c r="P45" s="240"/>
      <c r="Q45" s="239"/>
      <c r="R45" s="240"/>
      <c r="S45" s="239"/>
      <c r="T45" s="240"/>
      <c r="U45" s="239"/>
      <c r="V45" s="240"/>
      <c r="W45" s="239"/>
      <c r="X45" s="240"/>
      <c r="Y45" s="235"/>
      <c r="Z45" s="149" t="s">
        <v>274</v>
      </c>
      <c r="AA45" s="239"/>
      <c r="AB45" s="240"/>
      <c r="AC45" s="239"/>
      <c r="AD45" s="240"/>
      <c r="AE45" s="239"/>
      <c r="AF45" s="240"/>
      <c r="AG45" s="239"/>
      <c r="AH45" s="240"/>
      <c r="AI45" s="239"/>
      <c r="AJ45" s="240"/>
      <c r="AL45" s="137">
        <v>40</v>
      </c>
      <c r="AM45" s="137" t="str">
        <f>IF(申込一覧表!AA45="","",申込一覧表!AA45)</f>
        <v/>
      </c>
      <c r="AN45" s="146" t="str">
        <f>IF(申込一覧表!B45="","",申込一覧表!B45)</f>
        <v/>
      </c>
    </row>
    <row r="46" spans="1:48" ht="17.25" customHeight="1">
      <c r="A46" s="235"/>
      <c r="B46" s="149" t="s">
        <v>275</v>
      </c>
      <c r="C46" s="239"/>
      <c r="D46" s="240"/>
      <c r="E46" s="239"/>
      <c r="F46" s="240"/>
      <c r="G46" s="239"/>
      <c r="H46" s="240"/>
      <c r="I46" s="239"/>
      <c r="J46" s="240"/>
      <c r="K46" s="239"/>
      <c r="L46" s="240"/>
      <c r="M46" s="235"/>
      <c r="N46" s="149" t="s">
        <v>275</v>
      </c>
      <c r="O46" s="239"/>
      <c r="P46" s="240"/>
      <c r="Q46" s="239"/>
      <c r="R46" s="240"/>
      <c r="S46" s="239"/>
      <c r="T46" s="240"/>
      <c r="U46" s="239"/>
      <c r="V46" s="240"/>
      <c r="W46" s="239"/>
      <c r="X46" s="240"/>
      <c r="Y46" s="235"/>
      <c r="Z46" s="149" t="s">
        <v>275</v>
      </c>
      <c r="AA46" s="239"/>
      <c r="AB46" s="240"/>
      <c r="AC46" s="239"/>
      <c r="AD46" s="240"/>
      <c r="AE46" s="239"/>
      <c r="AF46" s="240"/>
      <c r="AG46" s="239"/>
      <c r="AH46" s="240"/>
      <c r="AI46" s="239"/>
      <c r="AJ46" s="240"/>
      <c r="AL46" s="137">
        <v>41</v>
      </c>
      <c r="AM46" s="137" t="str">
        <f>IF(申込一覧表!AA46="","",申込一覧表!AA46)</f>
        <v/>
      </c>
      <c r="AN46" s="146" t="str">
        <f>IF(申込一覧表!B46="","",申込一覧表!B46)</f>
        <v/>
      </c>
    </row>
    <row r="47" spans="1:48" ht="17.25" customHeight="1" thickBot="1">
      <c r="A47" s="236"/>
      <c r="B47" s="150" t="s">
        <v>276</v>
      </c>
      <c r="C47" s="241"/>
      <c r="D47" s="242"/>
      <c r="E47" s="241"/>
      <c r="F47" s="242"/>
      <c r="G47" s="241"/>
      <c r="H47" s="242"/>
      <c r="I47" s="241"/>
      <c r="J47" s="242"/>
      <c r="K47" s="241"/>
      <c r="L47" s="242"/>
      <c r="M47" s="236"/>
      <c r="N47" s="150" t="s">
        <v>276</v>
      </c>
      <c r="O47" s="241"/>
      <c r="P47" s="242"/>
      <c r="Q47" s="241"/>
      <c r="R47" s="242"/>
      <c r="S47" s="241"/>
      <c r="T47" s="242"/>
      <c r="U47" s="241"/>
      <c r="V47" s="242"/>
      <c r="W47" s="241"/>
      <c r="X47" s="242"/>
      <c r="Y47" s="236"/>
      <c r="Z47" s="150" t="s">
        <v>276</v>
      </c>
      <c r="AA47" s="241"/>
      <c r="AB47" s="242"/>
      <c r="AC47" s="241"/>
      <c r="AD47" s="242"/>
      <c r="AE47" s="241"/>
      <c r="AF47" s="242"/>
      <c r="AG47" s="241"/>
      <c r="AH47" s="242"/>
      <c r="AI47" s="241"/>
      <c r="AJ47" s="242"/>
      <c r="AL47" s="137">
        <v>42</v>
      </c>
      <c r="AM47" s="137" t="str">
        <f>IF(申込一覧表!AA47="","",申込一覧表!AA47)</f>
        <v/>
      </c>
      <c r="AN47" s="146" t="str">
        <f>IF(申込一覧表!B47="","",申込一覧表!B47)</f>
        <v/>
      </c>
    </row>
    <row r="48" spans="1:48" ht="17.25" customHeight="1">
      <c r="A48" s="234" t="s">
        <v>306</v>
      </c>
      <c r="B48" s="148" t="s">
        <v>273</v>
      </c>
      <c r="C48" s="245"/>
      <c r="D48" s="246"/>
      <c r="E48" s="245"/>
      <c r="F48" s="246"/>
      <c r="G48" s="245"/>
      <c r="H48" s="246"/>
      <c r="I48" s="245"/>
      <c r="J48" s="246"/>
      <c r="K48" s="245"/>
      <c r="L48" s="246"/>
      <c r="M48" s="234" t="s">
        <v>306</v>
      </c>
      <c r="N48" s="148" t="s">
        <v>273</v>
      </c>
      <c r="O48" s="245"/>
      <c r="P48" s="246"/>
      <c r="Q48" s="245"/>
      <c r="R48" s="246"/>
      <c r="S48" s="245"/>
      <c r="T48" s="246"/>
      <c r="U48" s="245"/>
      <c r="V48" s="246"/>
      <c r="W48" s="245"/>
      <c r="X48" s="246"/>
      <c r="Y48" s="234" t="s">
        <v>306</v>
      </c>
      <c r="Z48" s="148" t="s">
        <v>273</v>
      </c>
      <c r="AA48" s="245"/>
      <c r="AB48" s="246"/>
      <c r="AC48" s="245"/>
      <c r="AD48" s="246"/>
      <c r="AE48" s="245"/>
      <c r="AF48" s="246"/>
      <c r="AG48" s="245"/>
      <c r="AH48" s="246"/>
      <c r="AI48" s="245"/>
      <c r="AJ48" s="246"/>
      <c r="AL48" s="137">
        <v>43</v>
      </c>
      <c r="AM48" s="137" t="str">
        <f>IF(申込一覧表!AA48="","",申込一覧表!AA48)</f>
        <v/>
      </c>
      <c r="AN48" s="146" t="str">
        <f>IF(申込一覧表!B48="","",申込一覧表!B48)</f>
        <v/>
      </c>
    </row>
    <row r="49" spans="1:40" ht="17.25" customHeight="1">
      <c r="A49" s="235"/>
      <c r="B49" s="149" t="s">
        <v>274</v>
      </c>
      <c r="C49" s="239"/>
      <c r="D49" s="240"/>
      <c r="E49" s="239"/>
      <c r="F49" s="240"/>
      <c r="G49" s="239"/>
      <c r="H49" s="240"/>
      <c r="I49" s="239"/>
      <c r="J49" s="240"/>
      <c r="K49" s="239"/>
      <c r="L49" s="240"/>
      <c r="M49" s="235"/>
      <c r="N49" s="149" t="s">
        <v>274</v>
      </c>
      <c r="O49" s="239"/>
      <c r="P49" s="240"/>
      <c r="Q49" s="239"/>
      <c r="R49" s="240"/>
      <c r="S49" s="239"/>
      <c r="T49" s="240"/>
      <c r="U49" s="239"/>
      <c r="V49" s="240"/>
      <c r="W49" s="239"/>
      <c r="X49" s="240"/>
      <c r="Y49" s="235"/>
      <c r="Z49" s="149" t="s">
        <v>274</v>
      </c>
      <c r="AA49" s="239"/>
      <c r="AB49" s="240"/>
      <c r="AC49" s="239"/>
      <c r="AD49" s="240"/>
      <c r="AE49" s="239"/>
      <c r="AF49" s="240"/>
      <c r="AG49" s="239"/>
      <c r="AH49" s="240"/>
      <c r="AI49" s="239"/>
      <c r="AJ49" s="240"/>
      <c r="AL49" s="137">
        <v>44</v>
      </c>
      <c r="AM49" s="137" t="str">
        <f>IF(申込一覧表!AA49="","",申込一覧表!AA49)</f>
        <v/>
      </c>
      <c r="AN49" s="146" t="str">
        <f>IF(申込一覧表!B49="","",申込一覧表!B49)</f>
        <v/>
      </c>
    </row>
    <row r="50" spans="1:40" ht="17.25" customHeight="1">
      <c r="A50" s="235"/>
      <c r="B50" s="149" t="s">
        <v>275</v>
      </c>
      <c r="C50" s="239"/>
      <c r="D50" s="240"/>
      <c r="E50" s="239"/>
      <c r="F50" s="240"/>
      <c r="G50" s="239"/>
      <c r="H50" s="240"/>
      <c r="I50" s="239"/>
      <c r="J50" s="240"/>
      <c r="K50" s="239"/>
      <c r="L50" s="240"/>
      <c r="M50" s="235"/>
      <c r="N50" s="149" t="s">
        <v>275</v>
      </c>
      <c r="O50" s="239"/>
      <c r="P50" s="240"/>
      <c r="Q50" s="239"/>
      <c r="R50" s="240"/>
      <c r="S50" s="239"/>
      <c r="T50" s="240"/>
      <c r="U50" s="239"/>
      <c r="V50" s="240"/>
      <c r="W50" s="239"/>
      <c r="X50" s="240"/>
      <c r="Y50" s="235"/>
      <c r="Z50" s="149" t="s">
        <v>275</v>
      </c>
      <c r="AA50" s="239"/>
      <c r="AB50" s="240"/>
      <c r="AC50" s="239"/>
      <c r="AD50" s="240"/>
      <c r="AE50" s="239"/>
      <c r="AF50" s="240"/>
      <c r="AG50" s="239"/>
      <c r="AH50" s="240"/>
      <c r="AI50" s="239"/>
      <c r="AJ50" s="240"/>
      <c r="AL50" s="137">
        <v>45</v>
      </c>
      <c r="AM50" s="137" t="str">
        <f>IF(申込一覧表!AA50="","",申込一覧表!AA50)</f>
        <v/>
      </c>
      <c r="AN50" s="146" t="str">
        <f>IF(申込一覧表!B50="","",申込一覧表!B50)</f>
        <v/>
      </c>
    </row>
    <row r="51" spans="1:40" ht="17.25" customHeight="1" thickBot="1">
      <c r="A51" s="236"/>
      <c r="B51" s="150" t="s">
        <v>276</v>
      </c>
      <c r="C51" s="243"/>
      <c r="D51" s="244"/>
      <c r="E51" s="243"/>
      <c r="F51" s="244"/>
      <c r="G51" s="243"/>
      <c r="H51" s="244"/>
      <c r="I51" s="243"/>
      <c r="J51" s="244"/>
      <c r="K51" s="243"/>
      <c r="L51" s="244"/>
      <c r="M51" s="236"/>
      <c r="N51" s="150" t="s">
        <v>276</v>
      </c>
      <c r="O51" s="243"/>
      <c r="P51" s="244"/>
      <c r="Q51" s="243"/>
      <c r="R51" s="244"/>
      <c r="S51" s="243"/>
      <c r="T51" s="244"/>
      <c r="U51" s="243"/>
      <c r="V51" s="244"/>
      <c r="W51" s="243"/>
      <c r="X51" s="244"/>
      <c r="Y51" s="236"/>
      <c r="Z51" s="150" t="s">
        <v>276</v>
      </c>
      <c r="AA51" s="243"/>
      <c r="AB51" s="244"/>
      <c r="AC51" s="243"/>
      <c r="AD51" s="244"/>
      <c r="AE51" s="243"/>
      <c r="AF51" s="244"/>
      <c r="AG51" s="243"/>
      <c r="AH51" s="244"/>
      <c r="AI51" s="243"/>
      <c r="AJ51" s="244"/>
      <c r="AL51" s="137">
        <v>46</v>
      </c>
      <c r="AM51" s="137" t="str">
        <f>IF(申込一覧表!AA51="","",申込一覧表!AA51)</f>
        <v/>
      </c>
      <c r="AN51" s="146" t="str">
        <f>IF(申込一覧表!B51="","",申込一覧表!B51)</f>
        <v/>
      </c>
    </row>
    <row r="52" spans="1:40" ht="15.75" customHeight="1">
      <c r="A52" s="234" t="s">
        <v>303</v>
      </c>
      <c r="B52" s="148" t="s">
        <v>273</v>
      </c>
      <c r="C52" s="245"/>
      <c r="D52" s="246"/>
      <c r="E52" s="245"/>
      <c r="F52" s="246"/>
      <c r="G52" s="245"/>
      <c r="H52" s="246"/>
      <c r="I52" s="245"/>
      <c r="J52" s="246"/>
      <c r="K52" s="245"/>
      <c r="L52" s="246"/>
      <c r="M52" s="234" t="s">
        <v>303</v>
      </c>
      <c r="N52" s="148" t="s">
        <v>273</v>
      </c>
      <c r="O52" s="245"/>
      <c r="P52" s="246"/>
      <c r="Q52" s="245"/>
      <c r="R52" s="246"/>
      <c r="S52" s="245"/>
      <c r="T52" s="246"/>
      <c r="U52" s="245"/>
      <c r="V52" s="246"/>
      <c r="W52" s="245"/>
      <c r="X52" s="246"/>
      <c r="Y52" s="234" t="s">
        <v>303</v>
      </c>
      <c r="Z52" s="148" t="s">
        <v>273</v>
      </c>
      <c r="AA52" s="245"/>
      <c r="AB52" s="246"/>
      <c r="AC52" s="245"/>
      <c r="AD52" s="246"/>
      <c r="AE52" s="245"/>
      <c r="AF52" s="246"/>
      <c r="AG52" s="245"/>
      <c r="AH52" s="246"/>
      <c r="AI52" s="245"/>
      <c r="AJ52" s="246"/>
      <c r="AL52" s="137">
        <v>47</v>
      </c>
      <c r="AM52" s="137" t="str">
        <f>IF(申込一覧表!AA52="","",申込一覧表!AA52)</f>
        <v/>
      </c>
      <c r="AN52" s="146" t="str">
        <f>IF(申込一覧表!B52="","",申込一覧表!B52)</f>
        <v/>
      </c>
    </row>
    <row r="53" spans="1:40" ht="15.75" customHeight="1">
      <c r="A53" s="235"/>
      <c r="B53" s="149" t="s">
        <v>274</v>
      </c>
      <c r="C53" s="239"/>
      <c r="D53" s="240"/>
      <c r="E53" s="239"/>
      <c r="F53" s="240"/>
      <c r="G53" s="239"/>
      <c r="H53" s="240"/>
      <c r="I53" s="239"/>
      <c r="J53" s="240"/>
      <c r="K53" s="239"/>
      <c r="L53" s="240"/>
      <c r="M53" s="235"/>
      <c r="N53" s="149" t="s">
        <v>274</v>
      </c>
      <c r="O53" s="239"/>
      <c r="P53" s="240"/>
      <c r="Q53" s="239"/>
      <c r="R53" s="240"/>
      <c r="S53" s="239"/>
      <c r="T53" s="240"/>
      <c r="U53" s="239"/>
      <c r="V53" s="240"/>
      <c r="W53" s="239"/>
      <c r="X53" s="240"/>
      <c r="Y53" s="235"/>
      <c r="Z53" s="149" t="s">
        <v>274</v>
      </c>
      <c r="AA53" s="239"/>
      <c r="AB53" s="240"/>
      <c r="AC53" s="239"/>
      <c r="AD53" s="240"/>
      <c r="AE53" s="239"/>
      <c r="AF53" s="240"/>
      <c r="AG53" s="239"/>
      <c r="AH53" s="240"/>
      <c r="AI53" s="239"/>
      <c r="AJ53" s="240"/>
      <c r="AL53" s="137">
        <v>48</v>
      </c>
      <c r="AM53" s="137" t="str">
        <f>IF(申込一覧表!AA53="","",申込一覧表!AA53)</f>
        <v/>
      </c>
      <c r="AN53" s="146" t="str">
        <f>IF(申込一覧表!B53="","",申込一覧表!B53)</f>
        <v/>
      </c>
    </row>
    <row r="54" spans="1:40" ht="15.75" customHeight="1">
      <c r="A54" s="235"/>
      <c r="B54" s="149" t="s">
        <v>275</v>
      </c>
      <c r="C54" s="239"/>
      <c r="D54" s="240"/>
      <c r="E54" s="239"/>
      <c r="F54" s="240"/>
      <c r="G54" s="239"/>
      <c r="H54" s="240"/>
      <c r="I54" s="239"/>
      <c r="J54" s="240"/>
      <c r="K54" s="239"/>
      <c r="L54" s="240"/>
      <c r="M54" s="235"/>
      <c r="N54" s="149" t="s">
        <v>275</v>
      </c>
      <c r="O54" s="239"/>
      <c r="P54" s="240"/>
      <c r="Q54" s="239"/>
      <c r="R54" s="240"/>
      <c r="S54" s="239"/>
      <c r="T54" s="240"/>
      <c r="U54" s="239"/>
      <c r="V54" s="240"/>
      <c r="W54" s="239"/>
      <c r="X54" s="240"/>
      <c r="Y54" s="235"/>
      <c r="Z54" s="149" t="s">
        <v>275</v>
      </c>
      <c r="AA54" s="239"/>
      <c r="AB54" s="240"/>
      <c r="AC54" s="239"/>
      <c r="AD54" s="240"/>
      <c r="AE54" s="239"/>
      <c r="AF54" s="240"/>
      <c r="AG54" s="239"/>
      <c r="AH54" s="240"/>
      <c r="AI54" s="239"/>
      <c r="AJ54" s="240"/>
      <c r="AL54" s="137">
        <v>49</v>
      </c>
      <c r="AM54" s="137" t="str">
        <f>IF(申込一覧表!AA54="","",申込一覧表!AA54)</f>
        <v/>
      </c>
      <c r="AN54" s="146" t="str">
        <f>IF(申込一覧表!B54="","",申込一覧表!B54)</f>
        <v/>
      </c>
    </row>
    <row r="55" spans="1:40" ht="15.75" customHeight="1" thickBot="1">
      <c r="A55" s="236"/>
      <c r="B55" s="150" t="s">
        <v>276</v>
      </c>
      <c r="C55" s="243"/>
      <c r="D55" s="244"/>
      <c r="E55" s="243"/>
      <c r="F55" s="244"/>
      <c r="G55" s="243"/>
      <c r="H55" s="244"/>
      <c r="I55" s="243"/>
      <c r="J55" s="244"/>
      <c r="K55" s="243"/>
      <c r="L55" s="244"/>
      <c r="M55" s="236"/>
      <c r="N55" s="150" t="s">
        <v>276</v>
      </c>
      <c r="O55" s="243"/>
      <c r="P55" s="244"/>
      <c r="Q55" s="243"/>
      <c r="R55" s="244"/>
      <c r="S55" s="243"/>
      <c r="T55" s="244"/>
      <c r="U55" s="243"/>
      <c r="V55" s="244"/>
      <c r="W55" s="243"/>
      <c r="X55" s="244"/>
      <c r="Y55" s="236"/>
      <c r="Z55" s="150" t="s">
        <v>276</v>
      </c>
      <c r="AA55" s="243"/>
      <c r="AB55" s="244"/>
      <c r="AC55" s="243"/>
      <c r="AD55" s="244"/>
      <c r="AE55" s="243"/>
      <c r="AF55" s="244"/>
      <c r="AG55" s="243"/>
      <c r="AH55" s="244"/>
      <c r="AI55" s="243"/>
      <c r="AJ55" s="244"/>
      <c r="AL55" s="137">
        <v>50</v>
      </c>
      <c r="AM55" s="137" t="str">
        <f>IF(申込一覧表!AA55="","",申込一覧表!AA55)</f>
        <v/>
      </c>
      <c r="AN55" s="146" t="str">
        <f>IF(申込一覧表!B55="","",申込一覧表!B55)</f>
        <v/>
      </c>
    </row>
    <row r="56" spans="1:40" ht="15.75" customHeight="1">
      <c r="A56" s="234" t="s">
        <v>302</v>
      </c>
      <c r="B56" s="148" t="s">
        <v>273</v>
      </c>
      <c r="C56" s="245"/>
      <c r="D56" s="246"/>
      <c r="E56" s="245"/>
      <c r="F56" s="246"/>
      <c r="G56" s="245"/>
      <c r="H56" s="246"/>
      <c r="I56" s="245"/>
      <c r="J56" s="246"/>
      <c r="K56" s="245"/>
      <c r="L56" s="246"/>
      <c r="M56" s="234" t="s">
        <v>302</v>
      </c>
      <c r="N56" s="148" t="s">
        <v>273</v>
      </c>
      <c r="O56" s="245"/>
      <c r="P56" s="246"/>
      <c r="Q56" s="245"/>
      <c r="R56" s="246"/>
      <c r="S56" s="245"/>
      <c r="T56" s="246"/>
      <c r="U56" s="245"/>
      <c r="V56" s="246"/>
      <c r="W56" s="245"/>
      <c r="X56" s="246"/>
      <c r="Y56" s="234" t="s">
        <v>302</v>
      </c>
      <c r="Z56" s="148" t="s">
        <v>273</v>
      </c>
      <c r="AA56" s="245"/>
      <c r="AB56" s="246"/>
      <c r="AC56" s="245"/>
      <c r="AD56" s="246"/>
      <c r="AE56" s="245"/>
      <c r="AF56" s="246"/>
      <c r="AG56" s="245"/>
      <c r="AH56" s="246"/>
      <c r="AI56" s="245"/>
      <c r="AJ56" s="246"/>
      <c r="AL56" s="137">
        <v>51</v>
      </c>
      <c r="AM56" s="137" t="str">
        <f>IF(申込一覧表!AA56="","",申込一覧表!AA56)</f>
        <v/>
      </c>
      <c r="AN56" s="146" t="str">
        <f>IF(申込一覧表!B56="","",申込一覧表!B56)</f>
        <v/>
      </c>
    </row>
    <row r="57" spans="1:40" ht="15.75" customHeight="1">
      <c r="A57" s="235"/>
      <c r="B57" s="149" t="s">
        <v>274</v>
      </c>
      <c r="C57" s="239"/>
      <c r="D57" s="240"/>
      <c r="E57" s="239"/>
      <c r="F57" s="240"/>
      <c r="G57" s="239"/>
      <c r="H57" s="240"/>
      <c r="I57" s="239"/>
      <c r="J57" s="240"/>
      <c r="K57" s="239"/>
      <c r="L57" s="240"/>
      <c r="M57" s="235"/>
      <c r="N57" s="149" t="s">
        <v>274</v>
      </c>
      <c r="O57" s="239"/>
      <c r="P57" s="240"/>
      <c r="Q57" s="239"/>
      <c r="R57" s="240"/>
      <c r="S57" s="239"/>
      <c r="T57" s="240"/>
      <c r="U57" s="239"/>
      <c r="V57" s="240"/>
      <c r="W57" s="239"/>
      <c r="X57" s="240"/>
      <c r="Y57" s="235"/>
      <c r="Z57" s="149" t="s">
        <v>274</v>
      </c>
      <c r="AA57" s="239"/>
      <c r="AB57" s="240"/>
      <c r="AC57" s="239"/>
      <c r="AD57" s="240"/>
      <c r="AE57" s="239"/>
      <c r="AF57" s="240"/>
      <c r="AG57" s="239"/>
      <c r="AH57" s="240"/>
      <c r="AI57" s="239"/>
      <c r="AJ57" s="240"/>
      <c r="AL57" s="137">
        <v>52</v>
      </c>
      <c r="AM57" s="137" t="str">
        <f>IF(申込一覧表!AA57="","",申込一覧表!AA57)</f>
        <v/>
      </c>
      <c r="AN57" s="146" t="str">
        <f>IF(申込一覧表!B57="","",申込一覧表!B57)</f>
        <v/>
      </c>
    </row>
    <row r="58" spans="1:40" ht="15.75" customHeight="1">
      <c r="A58" s="235"/>
      <c r="B58" s="149" t="s">
        <v>275</v>
      </c>
      <c r="C58" s="239"/>
      <c r="D58" s="240"/>
      <c r="E58" s="239"/>
      <c r="F58" s="240"/>
      <c r="G58" s="239"/>
      <c r="H58" s="240"/>
      <c r="I58" s="239"/>
      <c r="J58" s="240"/>
      <c r="K58" s="239"/>
      <c r="L58" s="240"/>
      <c r="M58" s="235"/>
      <c r="N58" s="149" t="s">
        <v>275</v>
      </c>
      <c r="O58" s="239"/>
      <c r="P58" s="240"/>
      <c r="Q58" s="239"/>
      <c r="R58" s="240"/>
      <c r="S58" s="239"/>
      <c r="T58" s="240"/>
      <c r="U58" s="239"/>
      <c r="V58" s="240"/>
      <c r="W58" s="239"/>
      <c r="X58" s="240"/>
      <c r="Y58" s="235"/>
      <c r="Z58" s="149" t="s">
        <v>275</v>
      </c>
      <c r="AA58" s="239"/>
      <c r="AB58" s="240"/>
      <c r="AC58" s="239"/>
      <c r="AD58" s="240"/>
      <c r="AE58" s="239"/>
      <c r="AF58" s="240"/>
      <c r="AG58" s="239"/>
      <c r="AH58" s="240"/>
      <c r="AI58" s="239"/>
      <c r="AJ58" s="240"/>
      <c r="AL58" s="137">
        <v>53</v>
      </c>
      <c r="AM58" s="137" t="str">
        <f>IF(申込一覧表!AA58="","",申込一覧表!AA58)</f>
        <v/>
      </c>
      <c r="AN58" s="146" t="str">
        <f>IF(申込一覧表!B58="","",申込一覧表!B58)</f>
        <v/>
      </c>
    </row>
    <row r="59" spans="1:40" ht="15.75" customHeight="1" thickBot="1">
      <c r="A59" s="236"/>
      <c r="B59" s="150" t="s">
        <v>276</v>
      </c>
      <c r="C59" s="243"/>
      <c r="D59" s="244"/>
      <c r="E59" s="243"/>
      <c r="F59" s="244"/>
      <c r="G59" s="243"/>
      <c r="H59" s="244"/>
      <c r="I59" s="243"/>
      <c r="J59" s="244"/>
      <c r="K59" s="243"/>
      <c r="L59" s="244"/>
      <c r="M59" s="236"/>
      <c r="N59" s="150" t="s">
        <v>276</v>
      </c>
      <c r="O59" s="243"/>
      <c r="P59" s="244"/>
      <c r="Q59" s="243"/>
      <c r="R59" s="244"/>
      <c r="S59" s="243"/>
      <c r="T59" s="244"/>
      <c r="U59" s="243"/>
      <c r="V59" s="244"/>
      <c r="W59" s="243"/>
      <c r="X59" s="244"/>
      <c r="Y59" s="236"/>
      <c r="Z59" s="150" t="s">
        <v>276</v>
      </c>
      <c r="AA59" s="243"/>
      <c r="AB59" s="244"/>
      <c r="AC59" s="243"/>
      <c r="AD59" s="244"/>
      <c r="AE59" s="243"/>
      <c r="AF59" s="244"/>
      <c r="AG59" s="243"/>
      <c r="AH59" s="244"/>
      <c r="AI59" s="243"/>
      <c r="AJ59" s="244"/>
      <c r="AL59" s="137">
        <v>54</v>
      </c>
      <c r="AM59" s="137" t="str">
        <f>IF(申込一覧表!AA59="","",申込一覧表!AA59)</f>
        <v/>
      </c>
      <c r="AN59" s="146" t="str">
        <f>IF(申込一覧表!B59="","",申込一覧表!B59)</f>
        <v/>
      </c>
    </row>
    <row r="60" spans="1:40" ht="14.25" customHeight="1">
      <c r="A60" s="234" t="s">
        <v>300</v>
      </c>
      <c r="B60" s="148" t="s">
        <v>273</v>
      </c>
      <c r="C60" s="245"/>
      <c r="D60" s="246"/>
      <c r="E60" s="245"/>
      <c r="F60" s="246"/>
      <c r="G60" s="245"/>
      <c r="H60" s="246"/>
      <c r="I60" s="245"/>
      <c r="J60" s="246"/>
      <c r="K60" s="245"/>
      <c r="L60" s="246"/>
      <c r="M60" s="234" t="s">
        <v>300</v>
      </c>
      <c r="N60" s="148" t="s">
        <v>273</v>
      </c>
      <c r="O60" s="245"/>
      <c r="P60" s="246"/>
      <c r="Q60" s="245"/>
      <c r="R60" s="246"/>
      <c r="S60" s="245"/>
      <c r="T60" s="246"/>
      <c r="U60" s="245"/>
      <c r="V60" s="246"/>
      <c r="W60" s="245"/>
      <c r="X60" s="246"/>
      <c r="Y60" s="234" t="s">
        <v>300</v>
      </c>
      <c r="Z60" s="148" t="s">
        <v>273</v>
      </c>
      <c r="AA60" s="245"/>
      <c r="AB60" s="246"/>
      <c r="AC60" s="245"/>
      <c r="AD60" s="246"/>
      <c r="AE60" s="245"/>
      <c r="AF60" s="246"/>
      <c r="AG60" s="245"/>
      <c r="AH60" s="246"/>
      <c r="AI60" s="245"/>
      <c r="AJ60" s="246"/>
      <c r="AL60" s="137">
        <v>55</v>
      </c>
      <c r="AM60" s="137" t="str">
        <f>IF(申込一覧表!AA60="","",申込一覧表!AA60)</f>
        <v/>
      </c>
      <c r="AN60" s="146" t="str">
        <f>IF(申込一覧表!B60="","",申込一覧表!B60)</f>
        <v/>
      </c>
    </row>
    <row r="61" spans="1:40" ht="14.25" customHeight="1">
      <c r="A61" s="235"/>
      <c r="B61" s="149" t="s">
        <v>274</v>
      </c>
      <c r="C61" s="239"/>
      <c r="D61" s="240"/>
      <c r="E61" s="239"/>
      <c r="F61" s="240"/>
      <c r="G61" s="239"/>
      <c r="H61" s="240"/>
      <c r="I61" s="239"/>
      <c r="J61" s="240"/>
      <c r="K61" s="239"/>
      <c r="L61" s="240"/>
      <c r="M61" s="235"/>
      <c r="N61" s="149" t="s">
        <v>274</v>
      </c>
      <c r="O61" s="239"/>
      <c r="P61" s="240"/>
      <c r="Q61" s="239"/>
      <c r="R61" s="240"/>
      <c r="S61" s="239"/>
      <c r="T61" s="240"/>
      <c r="U61" s="239"/>
      <c r="V61" s="240"/>
      <c r="W61" s="239"/>
      <c r="X61" s="240"/>
      <c r="Y61" s="235"/>
      <c r="Z61" s="149" t="s">
        <v>274</v>
      </c>
      <c r="AA61" s="239"/>
      <c r="AB61" s="240"/>
      <c r="AC61" s="239"/>
      <c r="AD61" s="240"/>
      <c r="AE61" s="239"/>
      <c r="AF61" s="240"/>
      <c r="AG61" s="239"/>
      <c r="AH61" s="240"/>
      <c r="AI61" s="239"/>
      <c r="AJ61" s="240"/>
      <c r="AL61" s="137">
        <v>56</v>
      </c>
      <c r="AM61" s="137" t="str">
        <f>IF(申込一覧表!AA61="","",申込一覧表!AA61)</f>
        <v/>
      </c>
      <c r="AN61" s="146" t="str">
        <f>IF(申込一覧表!B61="","",申込一覧表!B61)</f>
        <v/>
      </c>
    </row>
    <row r="62" spans="1:40" ht="14.25" customHeight="1">
      <c r="A62" s="235"/>
      <c r="B62" s="149" t="s">
        <v>275</v>
      </c>
      <c r="C62" s="239"/>
      <c r="D62" s="240"/>
      <c r="E62" s="239"/>
      <c r="F62" s="240"/>
      <c r="G62" s="239"/>
      <c r="H62" s="240"/>
      <c r="I62" s="239"/>
      <c r="J62" s="240"/>
      <c r="K62" s="239"/>
      <c r="L62" s="240"/>
      <c r="M62" s="235"/>
      <c r="N62" s="149" t="s">
        <v>275</v>
      </c>
      <c r="O62" s="239"/>
      <c r="P62" s="240"/>
      <c r="Q62" s="239"/>
      <c r="R62" s="240"/>
      <c r="S62" s="239"/>
      <c r="T62" s="240"/>
      <c r="U62" s="239"/>
      <c r="V62" s="240"/>
      <c r="W62" s="239"/>
      <c r="X62" s="240"/>
      <c r="Y62" s="235"/>
      <c r="Z62" s="149" t="s">
        <v>275</v>
      </c>
      <c r="AA62" s="239"/>
      <c r="AB62" s="240"/>
      <c r="AC62" s="239"/>
      <c r="AD62" s="240"/>
      <c r="AE62" s="239"/>
      <c r="AF62" s="240"/>
      <c r="AG62" s="239"/>
      <c r="AH62" s="240"/>
      <c r="AI62" s="239"/>
      <c r="AJ62" s="240"/>
      <c r="AL62" s="137">
        <v>57</v>
      </c>
      <c r="AM62" s="137" t="str">
        <f>IF(申込一覧表!AA62="","",申込一覧表!AA62)</f>
        <v/>
      </c>
      <c r="AN62" s="146" t="str">
        <f>IF(申込一覧表!B62="","",申込一覧表!B62)</f>
        <v/>
      </c>
    </row>
    <row r="63" spans="1:40" ht="14.25" customHeight="1" thickBot="1">
      <c r="A63" s="236"/>
      <c r="B63" s="150" t="s">
        <v>276</v>
      </c>
      <c r="C63" s="243"/>
      <c r="D63" s="244"/>
      <c r="E63" s="243"/>
      <c r="F63" s="244"/>
      <c r="G63" s="243"/>
      <c r="H63" s="244"/>
      <c r="I63" s="243"/>
      <c r="J63" s="244"/>
      <c r="K63" s="243"/>
      <c r="L63" s="244"/>
      <c r="M63" s="236"/>
      <c r="N63" s="150" t="s">
        <v>276</v>
      </c>
      <c r="O63" s="243"/>
      <c r="P63" s="244"/>
      <c r="Q63" s="243"/>
      <c r="R63" s="244"/>
      <c r="S63" s="243"/>
      <c r="T63" s="244"/>
      <c r="U63" s="243"/>
      <c r="V63" s="244"/>
      <c r="W63" s="243"/>
      <c r="X63" s="244"/>
      <c r="Y63" s="236"/>
      <c r="Z63" s="150" t="s">
        <v>276</v>
      </c>
      <c r="AA63" s="243"/>
      <c r="AB63" s="244"/>
      <c r="AC63" s="243"/>
      <c r="AD63" s="244"/>
      <c r="AE63" s="243"/>
      <c r="AF63" s="244"/>
      <c r="AG63" s="243"/>
      <c r="AH63" s="244"/>
      <c r="AI63" s="243"/>
      <c r="AJ63" s="244"/>
      <c r="AL63" s="137">
        <v>58</v>
      </c>
      <c r="AM63" s="137" t="str">
        <f>IF(申込一覧表!AA63="","",申込一覧表!AA63)</f>
        <v/>
      </c>
      <c r="AN63" s="146" t="str">
        <f>IF(申込一覧表!B63="","",申込一覧表!B63)</f>
        <v/>
      </c>
    </row>
    <row r="64" spans="1:40" ht="14.25" customHeight="1">
      <c r="A64" s="234" t="s">
        <v>297</v>
      </c>
      <c r="B64" s="148" t="s">
        <v>273</v>
      </c>
      <c r="C64" s="245"/>
      <c r="D64" s="246"/>
      <c r="E64" s="245"/>
      <c r="F64" s="246"/>
      <c r="G64" s="245"/>
      <c r="H64" s="246"/>
      <c r="I64" s="245"/>
      <c r="J64" s="246"/>
      <c r="K64" s="245"/>
      <c r="L64" s="246"/>
      <c r="M64" s="234" t="s">
        <v>297</v>
      </c>
      <c r="N64" s="148" t="s">
        <v>273</v>
      </c>
      <c r="O64" s="245"/>
      <c r="P64" s="246"/>
      <c r="Q64" s="245"/>
      <c r="R64" s="246"/>
      <c r="S64" s="245"/>
      <c r="T64" s="246"/>
      <c r="U64" s="245"/>
      <c r="V64" s="246"/>
      <c r="W64" s="245"/>
      <c r="X64" s="246"/>
      <c r="Y64" s="234" t="s">
        <v>297</v>
      </c>
      <c r="Z64" s="148" t="s">
        <v>273</v>
      </c>
      <c r="AA64" s="245"/>
      <c r="AB64" s="246"/>
      <c r="AC64" s="245"/>
      <c r="AD64" s="246"/>
      <c r="AE64" s="245"/>
      <c r="AF64" s="246"/>
      <c r="AG64" s="245"/>
      <c r="AH64" s="246"/>
      <c r="AI64" s="245"/>
      <c r="AJ64" s="246"/>
      <c r="AL64" s="137">
        <v>59</v>
      </c>
      <c r="AM64" s="137" t="str">
        <f>IF(申込一覧表!AA64="","",申込一覧表!AA64)</f>
        <v/>
      </c>
      <c r="AN64" s="146" t="str">
        <f>IF(申込一覧表!B64="","",申込一覧表!B64)</f>
        <v/>
      </c>
    </row>
    <row r="65" spans="1:40" ht="14.25" customHeight="1">
      <c r="A65" s="235"/>
      <c r="B65" s="149" t="s">
        <v>274</v>
      </c>
      <c r="C65" s="239"/>
      <c r="D65" s="240"/>
      <c r="E65" s="239"/>
      <c r="F65" s="240"/>
      <c r="G65" s="239"/>
      <c r="H65" s="240"/>
      <c r="I65" s="239"/>
      <c r="J65" s="240"/>
      <c r="K65" s="239"/>
      <c r="L65" s="240"/>
      <c r="M65" s="235"/>
      <c r="N65" s="149" t="s">
        <v>274</v>
      </c>
      <c r="O65" s="239"/>
      <c r="P65" s="240"/>
      <c r="Q65" s="239"/>
      <c r="R65" s="240"/>
      <c r="S65" s="239"/>
      <c r="T65" s="240"/>
      <c r="U65" s="239"/>
      <c r="V65" s="240"/>
      <c r="W65" s="239"/>
      <c r="X65" s="240"/>
      <c r="Y65" s="235"/>
      <c r="Z65" s="149" t="s">
        <v>274</v>
      </c>
      <c r="AA65" s="239"/>
      <c r="AB65" s="240"/>
      <c r="AC65" s="239"/>
      <c r="AD65" s="240"/>
      <c r="AE65" s="239"/>
      <c r="AF65" s="240"/>
      <c r="AG65" s="239"/>
      <c r="AH65" s="240"/>
      <c r="AI65" s="239"/>
      <c r="AJ65" s="240"/>
      <c r="AL65" s="137">
        <v>60</v>
      </c>
      <c r="AM65" s="137" t="str">
        <f>IF(申込一覧表!AA65="","",申込一覧表!AA65)</f>
        <v/>
      </c>
      <c r="AN65" s="146" t="str">
        <f>IF(申込一覧表!B65="","",申込一覧表!B65)</f>
        <v/>
      </c>
    </row>
    <row r="66" spans="1:40" ht="14.25" customHeight="1">
      <c r="A66" s="235"/>
      <c r="B66" s="149" t="s">
        <v>275</v>
      </c>
      <c r="C66" s="239"/>
      <c r="D66" s="240"/>
      <c r="E66" s="239"/>
      <c r="F66" s="240"/>
      <c r="G66" s="239"/>
      <c r="H66" s="240"/>
      <c r="I66" s="239"/>
      <c r="J66" s="240"/>
      <c r="K66" s="239"/>
      <c r="L66" s="240"/>
      <c r="M66" s="235"/>
      <c r="N66" s="149" t="s">
        <v>275</v>
      </c>
      <c r="O66" s="239"/>
      <c r="P66" s="240"/>
      <c r="Q66" s="239"/>
      <c r="R66" s="240"/>
      <c r="S66" s="239"/>
      <c r="T66" s="240"/>
      <c r="U66" s="239"/>
      <c r="V66" s="240"/>
      <c r="W66" s="239"/>
      <c r="X66" s="240"/>
      <c r="Y66" s="235"/>
      <c r="Z66" s="149" t="s">
        <v>275</v>
      </c>
      <c r="AA66" s="239"/>
      <c r="AB66" s="240"/>
      <c r="AC66" s="239"/>
      <c r="AD66" s="240"/>
      <c r="AE66" s="239"/>
      <c r="AF66" s="240"/>
      <c r="AG66" s="239"/>
      <c r="AH66" s="240"/>
      <c r="AI66" s="239"/>
      <c r="AJ66" s="240"/>
      <c r="AL66" s="137">
        <v>61</v>
      </c>
      <c r="AM66" s="137" t="str">
        <f>IF(申込一覧表!AA66="","",申込一覧表!AA66)</f>
        <v/>
      </c>
      <c r="AN66" s="146" t="str">
        <f>IF(申込一覧表!B66="","",申込一覧表!B66)</f>
        <v/>
      </c>
    </row>
    <row r="67" spans="1:40" ht="14.25" customHeight="1" thickBot="1">
      <c r="A67" s="236"/>
      <c r="B67" s="150" t="s">
        <v>276</v>
      </c>
      <c r="C67" s="243"/>
      <c r="D67" s="244"/>
      <c r="E67" s="243"/>
      <c r="F67" s="244"/>
      <c r="G67" s="243"/>
      <c r="H67" s="244"/>
      <c r="I67" s="243"/>
      <c r="J67" s="244"/>
      <c r="K67" s="243"/>
      <c r="L67" s="244"/>
      <c r="M67" s="236"/>
      <c r="N67" s="150" t="s">
        <v>276</v>
      </c>
      <c r="O67" s="243"/>
      <c r="P67" s="244"/>
      <c r="Q67" s="243"/>
      <c r="R67" s="244"/>
      <c r="S67" s="243"/>
      <c r="T67" s="244"/>
      <c r="U67" s="243"/>
      <c r="V67" s="244"/>
      <c r="W67" s="243"/>
      <c r="X67" s="244"/>
      <c r="Y67" s="236"/>
      <c r="Z67" s="150" t="s">
        <v>276</v>
      </c>
      <c r="AA67" s="243"/>
      <c r="AB67" s="244"/>
      <c r="AC67" s="243"/>
      <c r="AD67" s="244"/>
      <c r="AE67" s="243"/>
      <c r="AF67" s="244"/>
      <c r="AG67" s="243"/>
      <c r="AH67" s="244"/>
      <c r="AI67" s="243"/>
      <c r="AJ67" s="244"/>
      <c r="AL67" s="137">
        <v>62</v>
      </c>
      <c r="AM67" s="137" t="str">
        <f>IF(申込一覧表!AA67="","",申込一覧表!AA67)</f>
        <v/>
      </c>
      <c r="AN67" s="146" t="str">
        <f>IF(申込一覧表!B67="","",申込一覧表!B67)</f>
        <v/>
      </c>
    </row>
    <row r="68" spans="1:40" ht="14.25" customHeight="1">
      <c r="A68" s="234" t="s">
        <v>272</v>
      </c>
      <c r="B68" s="148" t="s">
        <v>273</v>
      </c>
      <c r="C68" s="245"/>
      <c r="D68" s="246"/>
      <c r="E68" s="245"/>
      <c r="F68" s="246"/>
      <c r="G68" s="245"/>
      <c r="H68" s="246"/>
      <c r="I68" s="245"/>
      <c r="J68" s="246"/>
      <c r="K68" s="245"/>
      <c r="L68" s="246"/>
      <c r="M68" s="234" t="s">
        <v>272</v>
      </c>
      <c r="N68" s="148" t="s">
        <v>273</v>
      </c>
      <c r="O68" s="245"/>
      <c r="P68" s="246"/>
      <c r="Q68" s="245"/>
      <c r="R68" s="246"/>
      <c r="S68" s="245"/>
      <c r="T68" s="246"/>
      <c r="U68" s="245"/>
      <c r="V68" s="246"/>
      <c r="W68" s="245"/>
      <c r="X68" s="246"/>
      <c r="Y68" s="234" t="s">
        <v>272</v>
      </c>
      <c r="Z68" s="148" t="s">
        <v>273</v>
      </c>
      <c r="AA68" s="245"/>
      <c r="AB68" s="246"/>
      <c r="AC68" s="245"/>
      <c r="AD68" s="246"/>
      <c r="AE68" s="245"/>
      <c r="AF68" s="246"/>
      <c r="AG68" s="245"/>
      <c r="AH68" s="246"/>
      <c r="AI68" s="245"/>
      <c r="AJ68" s="246"/>
      <c r="AL68" s="137">
        <v>63</v>
      </c>
      <c r="AM68" s="137" t="str">
        <f>IF(申込一覧表!AA68="","",申込一覧表!AA68)</f>
        <v/>
      </c>
      <c r="AN68" s="146" t="str">
        <f>IF(申込一覧表!B68="","",申込一覧表!B68)</f>
        <v/>
      </c>
    </row>
    <row r="69" spans="1:40" ht="14.25" customHeight="1">
      <c r="A69" s="235"/>
      <c r="B69" s="149" t="s">
        <v>274</v>
      </c>
      <c r="C69" s="239"/>
      <c r="D69" s="240"/>
      <c r="E69" s="239"/>
      <c r="F69" s="240"/>
      <c r="G69" s="239"/>
      <c r="H69" s="240"/>
      <c r="I69" s="239"/>
      <c r="J69" s="240"/>
      <c r="K69" s="239"/>
      <c r="L69" s="240"/>
      <c r="M69" s="235"/>
      <c r="N69" s="149" t="s">
        <v>274</v>
      </c>
      <c r="O69" s="239"/>
      <c r="P69" s="240"/>
      <c r="Q69" s="239"/>
      <c r="R69" s="240"/>
      <c r="S69" s="239"/>
      <c r="T69" s="240"/>
      <c r="U69" s="239"/>
      <c r="V69" s="240"/>
      <c r="W69" s="239"/>
      <c r="X69" s="240"/>
      <c r="Y69" s="235"/>
      <c r="Z69" s="149" t="s">
        <v>274</v>
      </c>
      <c r="AA69" s="239"/>
      <c r="AB69" s="240"/>
      <c r="AC69" s="239"/>
      <c r="AD69" s="240"/>
      <c r="AE69" s="239"/>
      <c r="AF69" s="240"/>
      <c r="AG69" s="239"/>
      <c r="AH69" s="240"/>
      <c r="AI69" s="239"/>
      <c r="AJ69" s="240"/>
      <c r="AL69" s="137">
        <v>64</v>
      </c>
      <c r="AM69" s="137" t="str">
        <f>IF(申込一覧表!AA69="","",申込一覧表!AA69)</f>
        <v/>
      </c>
      <c r="AN69" s="146" t="str">
        <f>IF(申込一覧表!B69="","",申込一覧表!B69)</f>
        <v/>
      </c>
    </row>
    <row r="70" spans="1:40" ht="14.25" customHeight="1">
      <c r="A70" s="235"/>
      <c r="B70" s="149" t="s">
        <v>275</v>
      </c>
      <c r="C70" s="239"/>
      <c r="D70" s="240"/>
      <c r="E70" s="239"/>
      <c r="F70" s="240"/>
      <c r="G70" s="239"/>
      <c r="H70" s="240"/>
      <c r="I70" s="239"/>
      <c r="J70" s="240"/>
      <c r="K70" s="239"/>
      <c r="L70" s="240"/>
      <c r="M70" s="235"/>
      <c r="N70" s="149" t="s">
        <v>275</v>
      </c>
      <c r="O70" s="239"/>
      <c r="P70" s="240"/>
      <c r="Q70" s="239"/>
      <c r="R70" s="240"/>
      <c r="S70" s="239"/>
      <c r="T70" s="240"/>
      <c r="U70" s="239"/>
      <c r="V70" s="240"/>
      <c r="W70" s="239"/>
      <c r="X70" s="240"/>
      <c r="Y70" s="235"/>
      <c r="Z70" s="149" t="s">
        <v>275</v>
      </c>
      <c r="AA70" s="239"/>
      <c r="AB70" s="240"/>
      <c r="AC70" s="239"/>
      <c r="AD70" s="240"/>
      <c r="AE70" s="239"/>
      <c r="AF70" s="240"/>
      <c r="AG70" s="239"/>
      <c r="AH70" s="240"/>
      <c r="AI70" s="239"/>
      <c r="AJ70" s="240"/>
      <c r="AL70" s="137">
        <v>65</v>
      </c>
      <c r="AM70" s="137" t="str">
        <f>IF(申込一覧表!AA70="","",申込一覧表!AA70)</f>
        <v/>
      </c>
      <c r="AN70" s="146" t="str">
        <f>IF(申込一覧表!B70="","",申込一覧表!B70)</f>
        <v/>
      </c>
    </row>
    <row r="71" spans="1:40" ht="14.25" customHeight="1" thickBot="1">
      <c r="A71" s="236"/>
      <c r="B71" s="150" t="s">
        <v>276</v>
      </c>
      <c r="C71" s="243"/>
      <c r="D71" s="244"/>
      <c r="E71" s="243"/>
      <c r="F71" s="244"/>
      <c r="G71" s="243"/>
      <c r="H71" s="244"/>
      <c r="I71" s="243"/>
      <c r="J71" s="244"/>
      <c r="K71" s="243"/>
      <c r="L71" s="244"/>
      <c r="M71" s="236"/>
      <c r="N71" s="150" t="s">
        <v>276</v>
      </c>
      <c r="O71" s="243"/>
      <c r="P71" s="244"/>
      <c r="Q71" s="243"/>
      <c r="R71" s="244"/>
      <c r="S71" s="243"/>
      <c r="T71" s="244"/>
      <c r="U71" s="243"/>
      <c r="V71" s="244"/>
      <c r="W71" s="243"/>
      <c r="X71" s="244"/>
      <c r="Y71" s="236"/>
      <c r="Z71" s="150" t="s">
        <v>276</v>
      </c>
      <c r="AA71" s="243"/>
      <c r="AB71" s="244"/>
      <c r="AC71" s="243"/>
      <c r="AD71" s="244"/>
      <c r="AE71" s="243"/>
      <c r="AF71" s="244"/>
      <c r="AG71" s="243"/>
      <c r="AH71" s="244"/>
      <c r="AI71" s="243"/>
      <c r="AJ71" s="244"/>
      <c r="AL71" s="137">
        <v>66</v>
      </c>
      <c r="AM71" s="137" t="str">
        <f>IF(申込一覧表!AA71="","",申込一覧表!AA71)</f>
        <v/>
      </c>
      <c r="AN71" s="146" t="str">
        <f>IF(申込一覧表!B71="","",申込一覧表!B71)</f>
        <v/>
      </c>
    </row>
    <row r="72" spans="1:40" ht="14.25" customHeight="1">
      <c r="A72" s="234" t="s">
        <v>277</v>
      </c>
      <c r="B72" s="148" t="s">
        <v>273</v>
      </c>
      <c r="C72" s="245"/>
      <c r="D72" s="246"/>
      <c r="E72" s="245"/>
      <c r="F72" s="246"/>
      <c r="G72" s="245"/>
      <c r="H72" s="246"/>
      <c r="I72" s="245"/>
      <c r="J72" s="246"/>
      <c r="K72" s="245"/>
      <c r="L72" s="246"/>
      <c r="M72" s="234" t="s">
        <v>277</v>
      </c>
      <c r="N72" s="148" t="s">
        <v>273</v>
      </c>
      <c r="O72" s="245"/>
      <c r="P72" s="246"/>
      <c r="Q72" s="245"/>
      <c r="R72" s="246"/>
      <c r="S72" s="245"/>
      <c r="T72" s="246"/>
      <c r="U72" s="245"/>
      <c r="V72" s="246"/>
      <c r="W72" s="245"/>
      <c r="X72" s="246"/>
      <c r="Y72" s="234" t="s">
        <v>277</v>
      </c>
      <c r="Z72" s="148" t="s">
        <v>273</v>
      </c>
      <c r="AA72" s="245"/>
      <c r="AB72" s="246"/>
      <c r="AC72" s="245"/>
      <c r="AD72" s="246"/>
      <c r="AE72" s="245"/>
      <c r="AF72" s="246"/>
      <c r="AG72" s="245"/>
      <c r="AH72" s="246"/>
      <c r="AI72" s="245"/>
      <c r="AJ72" s="246"/>
      <c r="AL72" s="137">
        <v>67</v>
      </c>
      <c r="AM72" s="137" t="str">
        <f>IF(申込一覧表!AA72="","",申込一覧表!AA72)</f>
        <v/>
      </c>
      <c r="AN72" s="146" t="str">
        <f>IF(申込一覧表!B72="","",申込一覧表!B72)</f>
        <v/>
      </c>
    </row>
    <row r="73" spans="1:40" ht="14.25" customHeight="1">
      <c r="A73" s="235"/>
      <c r="B73" s="149" t="s">
        <v>274</v>
      </c>
      <c r="C73" s="239"/>
      <c r="D73" s="240"/>
      <c r="E73" s="239"/>
      <c r="F73" s="240"/>
      <c r="G73" s="239"/>
      <c r="H73" s="240"/>
      <c r="I73" s="239"/>
      <c r="J73" s="240"/>
      <c r="K73" s="239"/>
      <c r="L73" s="240"/>
      <c r="M73" s="235"/>
      <c r="N73" s="149" t="s">
        <v>274</v>
      </c>
      <c r="O73" s="239"/>
      <c r="P73" s="240"/>
      <c r="Q73" s="239"/>
      <c r="R73" s="240"/>
      <c r="S73" s="239"/>
      <c r="T73" s="240"/>
      <c r="U73" s="239"/>
      <c r="V73" s="240"/>
      <c r="W73" s="239"/>
      <c r="X73" s="240"/>
      <c r="Y73" s="235"/>
      <c r="Z73" s="149" t="s">
        <v>274</v>
      </c>
      <c r="AA73" s="239"/>
      <c r="AB73" s="240"/>
      <c r="AC73" s="239"/>
      <c r="AD73" s="240"/>
      <c r="AE73" s="239"/>
      <c r="AF73" s="240"/>
      <c r="AG73" s="239"/>
      <c r="AH73" s="240"/>
      <c r="AI73" s="239"/>
      <c r="AJ73" s="240"/>
      <c r="AL73" s="137">
        <v>68</v>
      </c>
      <c r="AM73" s="137" t="str">
        <f>IF(申込一覧表!AA73="","",申込一覧表!AA73)</f>
        <v/>
      </c>
      <c r="AN73" s="146" t="str">
        <f>IF(申込一覧表!B73="","",申込一覧表!B73)</f>
        <v/>
      </c>
    </row>
    <row r="74" spans="1:40" ht="14.25" customHeight="1">
      <c r="A74" s="235"/>
      <c r="B74" s="149" t="s">
        <v>275</v>
      </c>
      <c r="C74" s="239"/>
      <c r="D74" s="240"/>
      <c r="E74" s="239"/>
      <c r="F74" s="240"/>
      <c r="G74" s="239"/>
      <c r="H74" s="240"/>
      <c r="I74" s="239"/>
      <c r="J74" s="240"/>
      <c r="K74" s="239"/>
      <c r="L74" s="240"/>
      <c r="M74" s="235"/>
      <c r="N74" s="149" t="s">
        <v>275</v>
      </c>
      <c r="O74" s="239"/>
      <c r="P74" s="240"/>
      <c r="Q74" s="239"/>
      <c r="R74" s="240"/>
      <c r="S74" s="239"/>
      <c r="T74" s="240"/>
      <c r="U74" s="239"/>
      <c r="V74" s="240"/>
      <c r="W74" s="239"/>
      <c r="X74" s="240"/>
      <c r="Y74" s="235"/>
      <c r="Z74" s="149" t="s">
        <v>275</v>
      </c>
      <c r="AA74" s="239"/>
      <c r="AB74" s="240"/>
      <c r="AC74" s="239"/>
      <c r="AD74" s="240"/>
      <c r="AE74" s="239"/>
      <c r="AF74" s="240"/>
      <c r="AG74" s="239"/>
      <c r="AH74" s="240"/>
      <c r="AI74" s="239"/>
      <c r="AJ74" s="240"/>
      <c r="AL74" s="137">
        <v>69</v>
      </c>
      <c r="AM74" s="137" t="str">
        <f>IF(申込一覧表!AA74="","",申込一覧表!AA74)</f>
        <v/>
      </c>
      <c r="AN74" s="146" t="str">
        <f>IF(申込一覧表!B74="","",申込一覧表!B74)</f>
        <v/>
      </c>
    </row>
    <row r="75" spans="1:40" ht="14.25" customHeight="1" thickBot="1">
      <c r="A75" s="236"/>
      <c r="B75" s="150" t="s">
        <v>276</v>
      </c>
      <c r="C75" s="243"/>
      <c r="D75" s="244"/>
      <c r="E75" s="243"/>
      <c r="F75" s="244"/>
      <c r="G75" s="243"/>
      <c r="H75" s="244"/>
      <c r="I75" s="243"/>
      <c r="J75" s="244"/>
      <c r="K75" s="243"/>
      <c r="L75" s="244"/>
      <c r="M75" s="236"/>
      <c r="N75" s="150" t="s">
        <v>276</v>
      </c>
      <c r="O75" s="243"/>
      <c r="P75" s="244"/>
      <c r="Q75" s="243"/>
      <c r="R75" s="244"/>
      <c r="S75" s="243"/>
      <c r="T75" s="244"/>
      <c r="U75" s="243"/>
      <c r="V75" s="244"/>
      <c r="W75" s="243"/>
      <c r="X75" s="244"/>
      <c r="Y75" s="236"/>
      <c r="Z75" s="150" t="s">
        <v>276</v>
      </c>
      <c r="AA75" s="243"/>
      <c r="AB75" s="244"/>
      <c r="AC75" s="243"/>
      <c r="AD75" s="244"/>
      <c r="AE75" s="243"/>
      <c r="AF75" s="244"/>
      <c r="AG75" s="243"/>
      <c r="AH75" s="244"/>
      <c r="AI75" s="243"/>
      <c r="AJ75" s="244"/>
      <c r="AL75" s="137">
        <v>70</v>
      </c>
      <c r="AM75" s="137" t="str">
        <f>IF(申込一覧表!AA75="","",申込一覧表!AA75)</f>
        <v/>
      </c>
      <c r="AN75" s="146" t="str">
        <f>IF(申込一覧表!B75="","",申込一覧表!B75)</f>
        <v/>
      </c>
    </row>
    <row r="76" spans="1:40" ht="15.75" customHeight="1">
      <c r="A76" s="234" t="s">
        <v>278</v>
      </c>
      <c r="B76" s="148" t="s">
        <v>273</v>
      </c>
      <c r="C76" s="245"/>
      <c r="D76" s="246"/>
      <c r="E76" s="245"/>
      <c r="F76" s="246"/>
      <c r="G76" s="245"/>
      <c r="H76" s="246"/>
      <c r="I76" s="245"/>
      <c r="J76" s="246"/>
      <c r="K76" s="245"/>
      <c r="L76" s="246"/>
      <c r="M76" s="234" t="s">
        <v>278</v>
      </c>
      <c r="N76" s="148" t="s">
        <v>273</v>
      </c>
      <c r="O76" s="245"/>
      <c r="P76" s="246"/>
      <c r="Q76" s="245"/>
      <c r="R76" s="246"/>
      <c r="S76" s="245"/>
      <c r="T76" s="246"/>
      <c r="U76" s="245"/>
      <c r="V76" s="246"/>
      <c r="W76" s="245"/>
      <c r="X76" s="246"/>
      <c r="Y76" s="234" t="s">
        <v>278</v>
      </c>
      <c r="Z76" s="148" t="s">
        <v>273</v>
      </c>
      <c r="AA76" s="245"/>
      <c r="AB76" s="246"/>
      <c r="AC76" s="245"/>
      <c r="AD76" s="246"/>
      <c r="AE76" s="245"/>
      <c r="AF76" s="246"/>
      <c r="AG76" s="245"/>
      <c r="AH76" s="246"/>
      <c r="AI76" s="245"/>
      <c r="AJ76" s="246"/>
      <c r="AL76" s="137">
        <v>71</v>
      </c>
      <c r="AM76" s="137" t="str">
        <f>IF(申込一覧表!AA76="","",申込一覧表!AA76)</f>
        <v/>
      </c>
      <c r="AN76" s="146" t="str">
        <f>IF(申込一覧表!B76="","",申込一覧表!B76)</f>
        <v/>
      </c>
    </row>
    <row r="77" spans="1:40" ht="15.75" customHeight="1">
      <c r="A77" s="235"/>
      <c r="B77" s="149" t="s">
        <v>274</v>
      </c>
      <c r="C77" s="239"/>
      <c r="D77" s="240"/>
      <c r="E77" s="239"/>
      <c r="F77" s="240"/>
      <c r="G77" s="239"/>
      <c r="H77" s="240"/>
      <c r="I77" s="239"/>
      <c r="J77" s="240"/>
      <c r="K77" s="239"/>
      <c r="L77" s="240"/>
      <c r="M77" s="235"/>
      <c r="N77" s="149" t="s">
        <v>274</v>
      </c>
      <c r="O77" s="239"/>
      <c r="P77" s="240"/>
      <c r="Q77" s="239"/>
      <c r="R77" s="240"/>
      <c r="S77" s="239"/>
      <c r="T77" s="240"/>
      <c r="U77" s="239"/>
      <c r="V77" s="240"/>
      <c r="W77" s="239"/>
      <c r="X77" s="240"/>
      <c r="Y77" s="235"/>
      <c r="Z77" s="149" t="s">
        <v>274</v>
      </c>
      <c r="AA77" s="239"/>
      <c r="AB77" s="240"/>
      <c r="AC77" s="239"/>
      <c r="AD77" s="240"/>
      <c r="AE77" s="239"/>
      <c r="AF77" s="240"/>
      <c r="AG77" s="239"/>
      <c r="AH77" s="240"/>
      <c r="AI77" s="239"/>
      <c r="AJ77" s="240"/>
      <c r="AL77" s="137">
        <v>72</v>
      </c>
      <c r="AM77" s="137" t="str">
        <f>IF(申込一覧表!AA77="","",申込一覧表!AA77)</f>
        <v/>
      </c>
      <c r="AN77" s="146" t="str">
        <f>IF(申込一覧表!B77="","",申込一覧表!B77)</f>
        <v/>
      </c>
    </row>
    <row r="78" spans="1:40" ht="15.75" customHeight="1">
      <c r="A78" s="235"/>
      <c r="B78" s="149" t="s">
        <v>275</v>
      </c>
      <c r="C78" s="239"/>
      <c r="D78" s="240"/>
      <c r="E78" s="239"/>
      <c r="F78" s="240"/>
      <c r="G78" s="239"/>
      <c r="H78" s="240"/>
      <c r="I78" s="239"/>
      <c r="J78" s="240"/>
      <c r="K78" s="239"/>
      <c r="L78" s="240"/>
      <c r="M78" s="235"/>
      <c r="N78" s="149" t="s">
        <v>275</v>
      </c>
      <c r="O78" s="239"/>
      <c r="P78" s="240"/>
      <c r="Q78" s="239"/>
      <c r="R78" s="240"/>
      <c r="S78" s="239"/>
      <c r="T78" s="240"/>
      <c r="U78" s="239"/>
      <c r="V78" s="240"/>
      <c r="W78" s="239"/>
      <c r="X78" s="240"/>
      <c r="Y78" s="235"/>
      <c r="Z78" s="149" t="s">
        <v>275</v>
      </c>
      <c r="AA78" s="239"/>
      <c r="AB78" s="240"/>
      <c r="AC78" s="239"/>
      <c r="AD78" s="240"/>
      <c r="AE78" s="239"/>
      <c r="AF78" s="240"/>
      <c r="AG78" s="239"/>
      <c r="AH78" s="240"/>
      <c r="AI78" s="239"/>
      <c r="AJ78" s="240"/>
      <c r="AL78" s="137">
        <v>73</v>
      </c>
      <c r="AM78" s="137" t="str">
        <f>IF(申込一覧表!AA78="","",申込一覧表!AA78)</f>
        <v/>
      </c>
      <c r="AN78" s="146" t="str">
        <f>IF(申込一覧表!B78="","",申込一覧表!B78)</f>
        <v/>
      </c>
    </row>
    <row r="79" spans="1:40" ht="15.75" customHeight="1" thickBot="1">
      <c r="A79" s="236"/>
      <c r="B79" s="150" t="s">
        <v>276</v>
      </c>
      <c r="C79" s="243"/>
      <c r="D79" s="244"/>
      <c r="E79" s="243"/>
      <c r="F79" s="244"/>
      <c r="G79" s="243"/>
      <c r="H79" s="244"/>
      <c r="I79" s="243"/>
      <c r="J79" s="244"/>
      <c r="K79" s="243"/>
      <c r="L79" s="244"/>
      <c r="M79" s="236"/>
      <c r="N79" s="150" t="s">
        <v>276</v>
      </c>
      <c r="O79" s="243"/>
      <c r="P79" s="244"/>
      <c r="Q79" s="243"/>
      <c r="R79" s="244"/>
      <c r="S79" s="243"/>
      <c r="T79" s="244"/>
      <c r="U79" s="243"/>
      <c r="V79" s="244"/>
      <c r="W79" s="243"/>
      <c r="X79" s="244"/>
      <c r="Y79" s="236"/>
      <c r="Z79" s="150" t="s">
        <v>276</v>
      </c>
      <c r="AA79" s="243"/>
      <c r="AB79" s="244"/>
      <c r="AC79" s="243"/>
      <c r="AD79" s="244"/>
      <c r="AE79" s="243"/>
      <c r="AF79" s="244"/>
      <c r="AG79" s="243"/>
      <c r="AH79" s="244"/>
      <c r="AI79" s="243"/>
      <c r="AJ79" s="244"/>
      <c r="AL79" s="137">
        <v>74</v>
      </c>
      <c r="AM79" s="137" t="str">
        <f>IF(申込一覧表!AA79="","",申込一覧表!AA79)</f>
        <v/>
      </c>
      <c r="AN79" s="146" t="str">
        <f>IF(申込一覧表!B79="","",申込一覧表!B79)</f>
        <v/>
      </c>
    </row>
    <row r="80" spans="1:40" ht="15.75" customHeight="1">
      <c r="A80" s="234" t="s">
        <v>279</v>
      </c>
      <c r="B80" s="148" t="s">
        <v>273</v>
      </c>
      <c r="C80" s="245"/>
      <c r="D80" s="246"/>
      <c r="E80" s="245"/>
      <c r="F80" s="246"/>
      <c r="G80" s="245"/>
      <c r="H80" s="246"/>
      <c r="I80" s="245"/>
      <c r="J80" s="246"/>
      <c r="K80" s="245"/>
      <c r="L80" s="246"/>
      <c r="M80" s="234" t="s">
        <v>279</v>
      </c>
      <c r="N80" s="148" t="s">
        <v>273</v>
      </c>
      <c r="O80" s="245"/>
      <c r="P80" s="246"/>
      <c r="Q80" s="245"/>
      <c r="R80" s="246"/>
      <c r="S80" s="245"/>
      <c r="T80" s="246"/>
      <c r="U80" s="245"/>
      <c r="V80" s="246"/>
      <c r="W80" s="245"/>
      <c r="X80" s="246"/>
      <c r="Y80" s="234" t="s">
        <v>279</v>
      </c>
      <c r="Z80" s="148" t="s">
        <v>273</v>
      </c>
      <c r="AA80" s="245"/>
      <c r="AB80" s="246"/>
      <c r="AC80" s="245"/>
      <c r="AD80" s="246"/>
      <c r="AE80" s="245"/>
      <c r="AF80" s="246"/>
      <c r="AG80" s="245"/>
      <c r="AH80" s="246"/>
      <c r="AI80" s="245"/>
      <c r="AJ80" s="246"/>
      <c r="AL80" s="137">
        <v>75</v>
      </c>
      <c r="AM80" s="137" t="str">
        <f>IF(申込一覧表!AA80="","",申込一覧表!AA80)</f>
        <v/>
      </c>
      <c r="AN80" s="146" t="str">
        <f>IF(申込一覧表!B80="","",申込一覧表!B80)</f>
        <v/>
      </c>
    </row>
    <row r="81" spans="1:40" ht="15.75" customHeight="1">
      <c r="A81" s="235"/>
      <c r="B81" s="149" t="s">
        <v>274</v>
      </c>
      <c r="C81" s="239"/>
      <c r="D81" s="240"/>
      <c r="E81" s="239"/>
      <c r="F81" s="240"/>
      <c r="G81" s="239"/>
      <c r="H81" s="240"/>
      <c r="I81" s="239"/>
      <c r="J81" s="240"/>
      <c r="K81" s="239"/>
      <c r="L81" s="240"/>
      <c r="M81" s="235"/>
      <c r="N81" s="149" t="s">
        <v>274</v>
      </c>
      <c r="O81" s="239"/>
      <c r="P81" s="240"/>
      <c r="Q81" s="239"/>
      <c r="R81" s="240"/>
      <c r="S81" s="239"/>
      <c r="T81" s="240"/>
      <c r="U81" s="239"/>
      <c r="V81" s="240"/>
      <c r="W81" s="239"/>
      <c r="X81" s="240"/>
      <c r="Y81" s="235"/>
      <c r="Z81" s="149" t="s">
        <v>274</v>
      </c>
      <c r="AA81" s="239"/>
      <c r="AB81" s="240"/>
      <c r="AC81" s="239"/>
      <c r="AD81" s="240"/>
      <c r="AE81" s="239"/>
      <c r="AF81" s="240"/>
      <c r="AG81" s="239"/>
      <c r="AH81" s="240"/>
      <c r="AI81" s="239"/>
      <c r="AJ81" s="240"/>
      <c r="AL81" s="137">
        <v>76</v>
      </c>
      <c r="AM81" s="137" t="str">
        <f>IF(申込一覧表!AA81="","",申込一覧表!AA81)</f>
        <v/>
      </c>
      <c r="AN81" s="146" t="str">
        <f>IF(申込一覧表!B81="","",申込一覧表!B81)</f>
        <v/>
      </c>
    </row>
    <row r="82" spans="1:40" ht="15.75" customHeight="1">
      <c r="A82" s="235"/>
      <c r="B82" s="149" t="s">
        <v>275</v>
      </c>
      <c r="C82" s="239"/>
      <c r="D82" s="240"/>
      <c r="E82" s="239"/>
      <c r="F82" s="240"/>
      <c r="G82" s="239"/>
      <c r="H82" s="240"/>
      <c r="I82" s="239"/>
      <c r="J82" s="240"/>
      <c r="K82" s="239"/>
      <c r="L82" s="240"/>
      <c r="M82" s="235"/>
      <c r="N82" s="149" t="s">
        <v>275</v>
      </c>
      <c r="O82" s="239"/>
      <c r="P82" s="240"/>
      <c r="Q82" s="239"/>
      <c r="R82" s="240"/>
      <c r="S82" s="239"/>
      <c r="T82" s="240"/>
      <c r="U82" s="239"/>
      <c r="V82" s="240"/>
      <c r="W82" s="239"/>
      <c r="X82" s="240"/>
      <c r="Y82" s="235"/>
      <c r="Z82" s="149" t="s">
        <v>275</v>
      </c>
      <c r="AA82" s="239"/>
      <c r="AB82" s="240"/>
      <c r="AC82" s="239"/>
      <c r="AD82" s="240"/>
      <c r="AE82" s="239"/>
      <c r="AF82" s="240"/>
      <c r="AG82" s="239"/>
      <c r="AH82" s="240"/>
      <c r="AI82" s="239"/>
      <c r="AJ82" s="240"/>
      <c r="AL82" s="137">
        <v>77</v>
      </c>
      <c r="AM82" s="137" t="str">
        <f>IF(申込一覧表!AA82="","",申込一覧表!AA82)</f>
        <v/>
      </c>
      <c r="AN82" s="146" t="str">
        <f>IF(申込一覧表!B82="","",申込一覧表!B82)</f>
        <v/>
      </c>
    </row>
    <row r="83" spans="1:40" ht="15.75" customHeight="1" thickBot="1">
      <c r="A83" s="236"/>
      <c r="B83" s="150" t="s">
        <v>276</v>
      </c>
      <c r="C83" s="243"/>
      <c r="D83" s="244"/>
      <c r="E83" s="243"/>
      <c r="F83" s="244"/>
      <c r="G83" s="243"/>
      <c r="H83" s="244"/>
      <c r="I83" s="243"/>
      <c r="J83" s="244"/>
      <c r="K83" s="243"/>
      <c r="L83" s="244"/>
      <c r="M83" s="236"/>
      <c r="N83" s="150" t="s">
        <v>276</v>
      </c>
      <c r="O83" s="243"/>
      <c r="P83" s="244"/>
      <c r="Q83" s="243"/>
      <c r="R83" s="244"/>
      <c r="S83" s="243"/>
      <c r="T83" s="244"/>
      <c r="U83" s="243"/>
      <c r="V83" s="244"/>
      <c r="W83" s="243"/>
      <c r="X83" s="244"/>
      <c r="Y83" s="236"/>
      <c r="Z83" s="150" t="s">
        <v>276</v>
      </c>
      <c r="AA83" s="243"/>
      <c r="AB83" s="244"/>
      <c r="AC83" s="243"/>
      <c r="AD83" s="244"/>
      <c r="AE83" s="243"/>
      <c r="AF83" s="244"/>
      <c r="AG83" s="243"/>
      <c r="AH83" s="244"/>
      <c r="AI83" s="243"/>
      <c r="AJ83" s="244"/>
      <c r="AL83" s="137">
        <v>78</v>
      </c>
      <c r="AM83" s="137" t="str">
        <f>IF(申込一覧表!AA83="","",申込一覧表!AA83)</f>
        <v/>
      </c>
      <c r="AN83" s="146" t="str">
        <f>IF(申込一覧表!B83="","",申込一覧表!B83)</f>
        <v/>
      </c>
    </row>
    <row r="84" spans="1:40" ht="15.75" customHeight="1">
      <c r="A84" s="234" t="s">
        <v>280</v>
      </c>
      <c r="B84" s="148" t="s">
        <v>273</v>
      </c>
      <c r="C84" s="245"/>
      <c r="D84" s="246"/>
      <c r="E84" s="245"/>
      <c r="F84" s="246"/>
      <c r="G84" s="245"/>
      <c r="H84" s="246"/>
      <c r="I84" s="245"/>
      <c r="J84" s="246"/>
      <c r="K84" s="245"/>
      <c r="L84" s="246"/>
      <c r="M84" s="234" t="s">
        <v>280</v>
      </c>
      <c r="N84" s="148" t="s">
        <v>273</v>
      </c>
      <c r="O84" s="245"/>
      <c r="P84" s="246"/>
      <c r="Q84" s="245"/>
      <c r="R84" s="246"/>
      <c r="S84" s="245"/>
      <c r="T84" s="246"/>
      <c r="U84" s="245"/>
      <c r="V84" s="246"/>
      <c r="W84" s="245"/>
      <c r="X84" s="246"/>
      <c r="Y84" s="234" t="s">
        <v>280</v>
      </c>
      <c r="Z84" s="148" t="s">
        <v>273</v>
      </c>
      <c r="AA84" s="245"/>
      <c r="AB84" s="246"/>
      <c r="AC84" s="245"/>
      <c r="AD84" s="246"/>
      <c r="AE84" s="245"/>
      <c r="AF84" s="246"/>
      <c r="AG84" s="245"/>
      <c r="AH84" s="246"/>
      <c r="AI84" s="245"/>
      <c r="AJ84" s="246"/>
      <c r="AL84" s="137">
        <v>79</v>
      </c>
      <c r="AM84" s="137" t="str">
        <f>IF(申込一覧表!AA84="","",申込一覧表!AA84)</f>
        <v/>
      </c>
      <c r="AN84" s="146" t="str">
        <f>IF(申込一覧表!B84="","",申込一覧表!B84)</f>
        <v/>
      </c>
    </row>
    <row r="85" spans="1:40" ht="15.75" customHeight="1">
      <c r="A85" s="235"/>
      <c r="B85" s="149" t="s">
        <v>274</v>
      </c>
      <c r="C85" s="239"/>
      <c r="D85" s="240"/>
      <c r="E85" s="239"/>
      <c r="F85" s="240"/>
      <c r="G85" s="239"/>
      <c r="H85" s="240"/>
      <c r="I85" s="239"/>
      <c r="J85" s="240"/>
      <c r="K85" s="239"/>
      <c r="L85" s="240"/>
      <c r="M85" s="235"/>
      <c r="N85" s="149" t="s">
        <v>274</v>
      </c>
      <c r="O85" s="239"/>
      <c r="P85" s="240"/>
      <c r="Q85" s="239"/>
      <c r="R85" s="240"/>
      <c r="S85" s="239"/>
      <c r="T85" s="240"/>
      <c r="U85" s="239"/>
      <c r="V85" s="240"/>
      <c r="W85" s="239"/>
      <c r="X85" s="240"/>
      <c r="Y85" s="235"/>
      <c r="Z85" s="149" t="s">
        <v>274</v>
      </c>
      <c r="AA85" s="239"/>
      <c r="AB85" s="240"/>
      <c r="AC85" s="239"/>
      <c r="AD85" s="240"/>
      <c r="AE85" s="239"/>
      <c r="AF85" s="240"/>
      <c r="AG85" s="239"/>
      <c r="AH85" s="240"/>
      <c r="AI85" s="239"/>
      <c r="AJ85" s="240"/>
      <c r="AL85" s="137">
        <v>80</v>
      </c>
      <c r="AM85" s="137" t="str">
        <f>IF(申込一覧表!AA85="","",申込一覧表!AA85)</f>
        <v/>
      </c>
      <c r="AN85" s="146" t="str">
        <f>IF(申込一覧表!B85="","",申込一覧表!B85)</f>
        <v/>
      </c>
    </row>
    <row r="86" spans="1:40" ht="15.75" customHeight="1">
      <c r="A86" s="235"/>
      <c r="B86" s="149" t="s">
        <v>275</v>
      </c>
      <c r="C86" s="239"/>
      <c r="D86" s="240"/>
      <c r="E86" s="239"/>
      <c r="F86" s="240"/>
      <c r="G86" s="239"/>
      <c r="H86" s="240"/>
      <c r="I86" s="239"/>
      <c r="J86" s="240"/>
      <c r="K86" s="239"/>
      <c r="L86" s="240"/>
      <c r="M86" s="235"/>
      <c r="N86" s="149" t="s">
        <v>275</v>
      </c>
      <c r="O86" s="239"/>
      <c r="P86" s="240"/>
      <c r="Q86" s="239"/>
      <c r="R86" s="240"/>
      <c r="S86" s="239"/>
      <c r="T86" s="240"/>
      <c r="U86" s="239"/>
      <c r="V86" s="240"/>
      <c r="W86" s="239"/>
      <c r="X86" s="240"/>
      <c r="Y86" s="235"/>
      <c r="Z86" s="149" t="s">
        <v>275</v>
      </c>
      <c r="AA86" s="239"/>
      <c r="AB86" s="240"/>
      <c r="AC86" s="239"/>
      <c r="AD86" s="240"/>
      <c r="AE86" s="239"/>
      <c r="AF86" s="240"/>
      <c r="AG86" s="239"/>
      <c r="AH86" s="240"/>
      <c r="AI86" s="239"/>
      <c r="AJ86" s="240"/>
      <c r="AL86" s="137">
        <v>81</v>
      </c>
      <c r="AM86" s="137" t="str">
        <f>IF(申込一覧表!AA86="","",申込一覧表!AA86)</f>
        <v/>
      </c>
      <c r="AN86" s="146" t="str">
        <f>IF(申込一覧表!B86="","",申込一覧表!B86)</f>
        <v/>
      </c>
    </row>
    <row r="87" spans="1:40" ht="15.75" customHeight="1" thickBot="1">
      <c r="A87" s="236"/>
      <c r="B87" s="150" t="s">
        <v>276</v>
      </c>
      <c r="C87" s="243"/>
      <c r="D87" s="244"/>
      <c r="E87" s="243"/>
      <c r="F87" s="244"/>
      <c r="G87" s="243"/>
      <c r="H87" s="244"/>
      <c r="I87" s="243"/>
      <c r="J87" s="244"/>
      <c r="K87" s="243"/>
      <c r="L87" s="244"/>
      <c r="M87" s="236"/>
      <c r="N87" s="150" t="s">
        <v>276</v>
      </c>
      <c r="O87" s="243"/>
      <c r="P87" s="244"/>
      <c r="Q87" s="243"/>
      <c r="R87" s="244"/>
      <c r="S87" s="243"/>
      <c r="T87" s="244"/>
      <c r="U87" s="243"/>
      <c r="V87" s="244"/>
      <c r="W87" s="243"/>
      <c r="X87" s="244"/>
      <c r="Y87" s="236"/>
      <c r="Z87" s="150" t="s">
        <v>276</v>
      </c>
      <c r="AA87" s="243"/>
      <c r="AB87" s="244"/>
      <c r="AC87" s="243"/>
      <c r="AD87" s="244"/>
      <c r="AE87" s="243"/>
      <c r="AF87" s="244"/>
      <c r="AG87" s="243"/>
      <c r="AH87" s="244"/>
      <c r="AI87" s="243"/>
      <c r="AJ87" s="244"/>
      <c r="AL87" s="137">
        <v>82</v>
      </c>
      <c r="AM87" s="137" t="str">
        <f>IF(申込一覧表!AA87="","",申込一覧表!AA87)</f>
        <v/>
      </c>
      <c r="AN87" s="146" t="str">
        <f>IF(申込一覧表!B87="","",申込一覧表!B87)</f>
        <v/>
      </c>
    </row>
    <row r="88" spans="1:40" ht="15.75" customHeight="1">
      <c r="A88" s="234" t="s">
        <v>281</v>
      </c>
      <c r="B88" s="148" t="s">
        <v>273</v>
      </c>
      <c r="C88" s="245"/>
      <c r="D88" s="246"/>
      <c r="E88" s="245"/>
      <c r="F88" s="246"/>
      <c r="G88" s="245"/>
      <c r="H88" s="246"/>
      <c r="I88" s="245"/>
      <c r="J88" s="246"/>
      <c r="K88" s="245"/>
      <c r="L88" s="246"/>
      <c r="M88" s="234" t="s">
        <v>281</v>
      </c>
      <c r="N88" s="148" t="s">
        <v>273</v>
      </c>
      <c r="O88" s="245"/>
      <c r="P88" s="246"/>
      <c r="Q88" s="245"/>
      <c r="R88" s="246"/>
      <c r="S88" s="245"/>
      <c r="T88" s="246"/>
      <c r="U88" s="245"/>
      <c r="V88" s="246"/>
      <c r="W88" s="245"/>
      <c r="X88" s="246"/>
      <c r="Y88" s="234" t="s">
        <v>281</v>
      </c>
      <c r="Z88" s="148" t="s">
        <v>273</v>
      </c>
      <c r="AA88" s="245"/>
      <c r="AB88" s="246"/>
      <c r="AC88" s="245"/>
      <c r="AD88" s="246"/>
      <c r="AE88" s="245"/>
      <c r="AF88" s="246"/>
      <c r="AG88" s="245"/>
      <c r="AH88" s="246"/>
      <c r="AI88" s="245"/>
      <c r="AJ88" s="246"/>
      <c r="AL88" s="137">
        <v>83</v>
      </c>
      <c r="AM88" s="137" t="str">
        <f>IF(申込一覧表!AA88="","",申込一覧表!AA88)</f>
        <v/>
      </c>
      <c r="AN88" s="146" t="str">
        <f>IF(申込一覧表!B88="","",申込一覧表!B88)</f>
        <v/>
      </c>
    </row>
    <row r="89" spans="1:40" ht="15.75" customHeight="1">
      <c r="A89" s="235"/>
      <c r="B89" s="149" t="s">
        <v>274</v>
      </c>
      <c r="C89" s="239"/>
      <c r="D89" s="240"/>
      <c r="E89" s="239"/>
      <c r="F89" s="240"/>
      <c r="G89" s="239"/>
      <c r="H89" s="240"/>
      <c r="I89" s="239"/>
      <c r="J89" s="240"/>
      <c r="K89" s="239"/>
      <c r="L89" s="240"/>
      <c r="M89" s="235"/>
      <c r="N89" s="149" t="s">
        <v>274</v>
      </c>
      <c r="O89" s="239"/>
      <c r="P89" s="240"/>
      <c r="Q89" s="239"/>
      <c r="R89" s="240"/>
      <c r="S89" s="239"/>
      <c r="T89" s="240"/>
      <c r="U89" s="239"/>
      <c r="V89" s="240"/>
      <c r="W89" s="239"/>
      <c r="X89" s="240"/>
      <c r="Y89" s="235"/>
      <c r="Z89" s="149" t="s">
        <v>274</v>
      </c>
      <c r="AA89" s="239"/>
      <c r="AB89" s="240"/>
      <c r="AC89" s="239"/>
      <c r="AD89" s="240"/>
      <c r="AE89" s="239"/>
      <c r="AF89" s="240"/>
      <c r="AG89" s="239"/>
      <c r="AH89" s="240"/>
      <c r="AI89" s="239"/>
      <c r="AJ89" s="240"/>
      <c r="AL89" s="137">
        <v>84</v>
      </c>
      <c r="AM89" s="137" t="str">
        <f>IF(申込一覧表!AA89="","",申込一覧表!AA89)</f>
        <v/>
      </c>
      <c r="AN89" s="146" t="str">
        <f>IF(申込一覧表!B89="","",申込一覧表!B89)</f>
        <v/>
      </c>
    </row>
    <row r="90" spans="1:40" ht="15.75" customHeight="1">
      <c r="A90" s="235"/>
      <c r="B90" s="149" t="s">
        <v>275</v>
      </c>
      <c r="C90" s="239"/>
      <c r="D90" s="240"/>
      <c r="E90" s="239"/>
      <c r="F90" s="240"/>
      <c r="G90" s="239"/>
      <c r="H90" s="240"/>
      <c r="I90" s="239"/>
      <c r="J90" s="240"/>
      <c r="K90" s="239"/>
      <c r="L90" s="240"/>
      <c r="M90" s="235"/>
      <c r="N90" s="149" t="s">
        <v>275</v>
      </c>
      <c r="O90" s="239"/>
      <c r="P90" s="240"/>
      <c r="Q90" s="239"/>
      <c r="R90" s="240"/>
      <c r="S90" s="239"/>
      <c r="T90" s="240"/>
      <c r="U90" s="239"/>
      <c r="V90" s="240"/>
      <c r="W90" s="239"/>
      <c r="X90" s="240"/>
      <c r="Y90" s="235"/>
      <c r="Z90" s="149" t="s">
        <v>275</v>
      </c>
      <c r="AA90" s="239"/>
      <c r="AB90" s="240"/>
      <c r="AC90" s="239"/>
      <c r="AD90" s="240"/>
      <c r="AE90" s="239"/>
      <c r="AF90" s="240"/>
      <c r="AG90" s="239"/>
      <c r="AH90" s="240"/>
      <c r="AI90" s="239"/>
      <c r="AJ90" s="240"/>
      <c r="AL90" s="137">
        <v>85</v>
      </c>
      <c r="AM90" s="137" t="str">
        <f>IF(申込一覧表!AA90="","",申込一覧表!AA90)</f>
        <v/>
      </c>
      <c r="AN90" s="146" t="str">
        <f>IF(申込一覧表!B90="","",申込一覧表!B90)</f>
        <v/>
      </c>
    </row>
    <row r="91" spans="1:40" ht="15.75" customHeight="1" thickBot="1">
      <c r="A91" s="236"/>
      <c r="B91" s="150" t="s">
        <v>276</v>
      </c>
      <c r="C91" s="243"/>
      <c r="D91" s="244"/>
      <c r="E91" s="243"/>
      <c r="F91" s="244"/>
      <c r="G91" s="243"/>
      <c r="H91" s="244"/>
      <c r="I91" s="243"/>
      <c r="J91" s="244"/>
      <c r="K91" s="243"/>
      <c r="L91" s="244"/>
      <c r="M91" s="236"/>
      <c r="N91" s="150" t="s">
        <v>276</v>
      </c>
      <c r="O91" s="243"/>
      <c r="P91" s="244"/>
      <c r="Q91" s="243"/>
      <c r="R91" s="244"/>
      <c r="S91" s="243"/>
      <c r="T91" s="244"/>
      <c r="U91" s="243"/>
      <c r="V91" s="244"/>
      <c r="W91" s="243"/>
      <c r="X91" s="244"/>
      <c r="Y91" s="236"/>
      <c r="Z91" s="150" t="s">
        <v>276</v>
      </c>
      <c r="AA91" s="243"/>
      <c r="AB91" s="244"/>
      <c r="AC91" s="243"/>
      <c r="AD91" s="244"/>
      <c r="AE91" s="243"/>
      <c r="AF91" s="244"/>
      <c r="AG91" s="243"/>
      <c r="AH91" s="244"/>
      <c r="AI91" s="243"/>
      <c r="AJ91" s="244"/>
      <c r="AL91" s="137">
        <v>86</v>
      </c>
      <c r="AM91" s="137" t="str">
        <f>IF(申込一覧表!AA91="","",申込一覧表!AA91)</f>
        <v/>
      </c>
      <c r="AN91" s="146" t="str">
        <f>IF(申込一覧表!B91="","",申込一覧表!B91)</f>
        <v/>
      </c>
    </row>
    <row r="92" spans="1:40" ht="15.75" customHeight="1">
      <c r="A92" s="234" t="s">
        <v>282</v>
      </c>
      <c r="B92" s="148" t="s">
        <v>273</v>
      </c>
      <c r="C92" s="245"/>
      <c r="D92" s="246"/>
      <c r="E92" s="245"/>
      <c r="F92" s="246"/>
      <c r="G92" s="245"/>
      <c r="H92" s="246"/>
      <c r="I92" s="245"/>
      <c r="J92" s="246"/>
      <c r="K92" s="245"/>
      <c r="L92" s="246"/>
      <c r="M92" s="234" t="s">
        <v>282</v>
      </c>
      <c r="N92" s="148" t="s">
        <v>273</v>
      </c>
      <c r="O92" s="245"/>
      <c r="P92" s="246"/>
      <c r="Q92" s="245"/>
      <c r="R92" s="246"/>
      <c r="S92" s="245"/>
      <c r="T92" s="246"/>
      <c r="U92" s="245"/>
      <c r="V92" s="246"/>
      <c r="W92" s="245"/>
      <c r="X92" s="246"/>
      <c r="Y92" s="234" t="s">
        <v>282</v>
      </c>
      <c r="Z92" s="148" t="s">
        <v>273</v>
      </c>
      <c r="AA92" s="245"/>
      <c r="AB92" s="246"/>
      <c r="AC92" s="245"/>
      <c r="AD92" s="246"/>
      <c r="AE92" s="245"/>
      <c r="AF92" s="246"/>
      <c r="AG92" s="245"/>
      <c r="AH92" s="246"/>
      <c r="AI92" s="245"/>
      <c r="AJ92" s="246"/>
      <c r="AL92" s="137">
        <v>87</v>
      </c>
      <c r="AM92" s="137" t="str">
        <f>IF(申込一覧表!AA92="","",申込一覧表!AA92)</f>
        <v/>
      </c>
      <c r="AN92" s="146" t="str">
        <f>IF(申込一覧表!B92="","",申込一覧表!B92)</f>
        <v/>
      </c>
    </row>
    <row r="93" spans="1:40" ht="15.75" customHeight="1">
      <c r="A93" s="235"/>
      <c r="B93" s="149" t="s">
        <v>274</v>
      </c>
      <c r="C93" s="239"/>
      <c r="D93" s="240"/>
      <c r="E93" s="239"/>
      <c r="F93" s="240"/>
      <c r="G93" s="239"/>
      <c r="H93" s="240"/>
      <c r="I93" s="239"/>
      <c r="J93" s="240"/>
      <c r="K93" s="239"/>
      <c r="L93" s="240"/>
      <c r="M93" s="235"/>
      <c r="N93" s="149" t="s">
        <v>274</v>
      </c>
      <c r="O93" s="239"/>
      <c r="P93" s="240"/>
      <c r="Q93" s="239"/>
      <c r="R93" s="240"/>
      <c r="S93" s="239"/>
      <c r="T93" s="240"/>
      <c r="U93" s="239"/>
      <c r="V93" s="240"/>
      <c r="W93" s="239"/>
      <c r="X93" s="240"/>
      <c r="Y93" s="235"/>
      <c r="Z93" s="149" t="s">
        <v>274</v>
      </c>
      <c r="AA93" s="239"/>
      <c r="AB93" s="240"/>
      <c r="AC93" s="239"/>
      <c r="AD93" s="240"/>
      <c r="AE93" s="239"/>
      <c r="AF93" s="240"/>
      <c r="AG93" s="239"/>
      <c r="AH93" s="240"/>
      <c r="AI93" s="239"/>
      <c r="AJ93" s="240"/>
      <c r="AL93" s="137">
        <v>88</v>
      </c>
      <c r="AM93" s="137" t="str">
        <f>IF(申込一覧表!AA93="","",申込一覧表!AA93)</f>
        <v/>
      </c>
      <c r="AN93" s="146" t="str">
        <f>IF(申込一覧表!B93="","",申込一覧表!B93)</f>
        <v/>
      </c>
    </row>
    <row r="94" spans="1:40" ht="15.75" customHeight="1">
      <c r="A94" s="235"/>
      <c r="B94" s="149" t="s">
        <v>275</v>
      </c>
      <c r="C94" s="239"/>
      <c r="D94" s="240"/>
      <c r="E94" s="239"/>
      <c r="F94" s="240"/>
      <c r="G94" s="239"/>
      <c r="H94" s="240"/>
      <c r="I94" s="239"/>
      <c r="J94" s="240"/>
      <c r="K94" s="239"/>
      <c r="L94" s="240"/>
      <c r="M94" s="235"/>
      <c r="N94" s="149" t="s">
        <v>275</v>
      </c>
      <c r="O94" s="239"/>
      <c r="P94" s="240"/>
      <c r="Q94" s="239"/>
      <c r="R94" s="240"/>
      <c r="S94" s="239"/>
      <c r="T94" s="240"/>
      <c r="U94" s="239"/>
      <c r="V94" s="240"/>
      <c r="W94" s="239"/>
      <c r="X94" s="240"/>
      <c r="Y94" s="235"/>
      <c r="Z94" s="149" t="s">
        <v>275</v>
      </c>
      <c r="AA94" s="239"/>
      <c r="AB94" s="240"/>
      <c r="AC94" s="239"/>
      <c r="AD94" s="240"/>
      <c r="AE94" s="239"/>
      <c r="AF94" s="240"/>
      <c r="AG94" s="239"/>
      <c r="AH94" s="240"/>
      <c r="AI94" s="239"/>
      <c r="AJ94" s="240"/>
      <c r="AL94" s="137">
        <v>89</v>
      </c>
      <c r="AM94" s="137" t="str">
        <f>IF(申込一覧表!AA94="","",申込一覧表!AA94)</f>
        <v/>
      </c>
      <c r="AN94" s="146" t="str">
        <f>IF(申込一覧表!B94="","",申込一覧表!B94)</f>
        <v/>
      </c>
    </row>
    <row r="95" spans="1:40" ht="15.75" customHeight="1" thickBot="1">
      <c r="A95" s="236"/>
      <c r="B95" s="150" t="s">
        <v>276</v>
      </c>
      <c r="C95" s="243"/>
      <c r="D95" s="244"/>
      <c r="E95" s="243"/>
      <c r="F95" s="244"/>
      <c r="G95" s="243"/>
      <c r="H95" s="244"/>
      <c r="I95" s="243"/>
      <c r="J95" s="244"/>
      <c r="K95" s="243"/>
      <c r="L95" s="244"/>
      <c r="M95" s="236"/>
      <c r="N95" s="150" t="s">
        <v>276</v>
      </c>
      <c r="O95" s="243"/>
      <c r="P95" s="244"/>
      <c r="Q95" s="243"/>
      <c r="R95" s="244"/>
      <c r="S95" s="243"/>
      <c r="T95" s="244"/>
      <c r="U95" s="243"/>
      <c r="V95" s="244"/>
      <c r="W95" s="243"/>
      <c r="X95" s="244"/>
      <c r="Y95" s="236"/>
      <c r="Z95" s="150" t="s">
        <v>276</v>
      </c>
      <c r="AA95" s="243"/>
      <c r="AB95" s="244"/>
      <c r="AC95" s="243"/>
      <c r="AD95" s="244"/>
      <c r="AE95" s="243"/>
      <c r="AF95" s="244"/>
      <c r="AG95" s="243"/>
      <c r="AH95" s="244"/>
      <c r="AI95" s="243"/>
      <c r="AJ95" s="244"/>
      <c r="AL95" s="137">
        <v>90</v>
      </c>
      <c r="AM95" s="137" t="str">
        <f>IF(申込一覧表!AA95="","",申込一覧表!AA95)</f>
        <v/>
      </c>
      <c r="AN95" s="146" t="str">
        <f>IF(申込一覧表!B95="","",申込一覧表!B95)</f>
        <v/>
      </c>
    </row>
    <row r="96" spans="1:40" ht="15.75" customHeight="1">
      <c r="A96" s="234" t="s">
        <v>283</v>
      </c>
      <c r="B96" s="148" t="s">
        <v>273</v>
      </c>
      <c r="C96" s="245"/>
      <c r="D96" s="246"/>
      <c r="E96" s="245"/>
      <c r="F96" s="246"/>
      <c r="G96" s="245"/>
      <c r="H96" s="246"/>
      <c r="I96" s="245"/>
      <c r="J96" s="246"/>
      <c r="K96" s="245"/>
      <c r="L96" s="246"/>
      <c r="M96" s="234" t="s">
        <v>283</v>
      </c>
      <c r="N96" s="148" t="s">
        <v>273</v>
      </c>
      <c r="O96" s="245"/>
      <c r="P96" s="246"/>
      <c r="Q96" s="245"/>
      <c r="R96" s="246"/>
      <c r="S96" s="245"/>
      <c r="T96" s="246"/>
      <c r="U96" s="245"/>
      <c r="V96" s="246"/>
      <c r="W96" s="245"/>
      <c r="X96" s="246"/>
      <c r="Y96" s="234" t="s">
        <v>283</v>
      </c>
      <c r="Z96" s="148" t="s">
        <v>273</v>
      </c>
      <c r="AA96" s="245"/>
      <c r="AB96" s="246"/>
      <c r="AC96" s="245"/>
      <c r="AD96" s="246"/>
      <c r="AE96" s="245"/>
      <c r="AF96" s="246"/>
      <c r="AG96" s="245"/>
      <c r="AH96" s="246"/>
      <c r="AI96" s="245"/>
      <c r="AJ96" s="246"/>
      <c r="AL96" s="137">
        <v>91</v>
      </c>
      <c r="AM96" s="137" t="str">
        <f>IF(申込一覧表!AA96="","",申込一覧表!AA96)</f>
        <v/>
      </c>
      <c r="AN96" s="146" t="str">
        <f>IF(申込一覧表!B96="","",申込一覧表!B96)</f>
        <v/>
      </c>
    </row>
    <row r="97" spans="1:40" ht="15.75" customHeight="1">
      <c r="A97" s="235"/>
      <c r="B97" s="149" t="s">
        <v>274</v>
      </c>
      <c r="C97" s="239"/>
      <c r="D97" s="240"/>
      <c r="E97" s="239"/>
      <c r="F97" s="240"/>
      <c r="G97" s="239"/>
      <c r="H97" s="240"/>
      <c r="I97" s="239"/>
      <c r="J97" s="240"/>
      <c r="K97" s="239"/>
      <c r="L97" s="240"/>
      <c r="M97" s="235"/>
      <c r="N97" s="149" t="s">
        <v>274</v>
      </c>
      <c r="O97" s="239"/>
      <c r="P97" s="240"/>
      <c r="Q97" s="239"/>
      <c r="R97" s="240"/>
      <c r="S97" s="239"/>
      <c r="T97" s="240"/>
      <c r="U97" s="239"/>
      <c r="V97" s="240"/>
      <c r="W97" s="239"/>
      <c r="X97" s="240"/>
      <c r="Y97" s="235"/>
      <c r="Z97" s="149" t="s">
        <v>274</v>
      </c>
      <c r="AA97" s="239"/>
      <c r="AB97" s="240"/>
      <c r="AC97" s="239"/>
      <c r="AD97" s="240"/>
      <c r="AE97" s="239"/>
      <c r="AF97" s="240"/>
      <c r="AG97" s="239"/>
      <c r="AH97" s="240"/>
      <c r="AI97" s="239"/>
      <c r="AJ97" s="240"/>
      <c r="AL97" s="137">
        <v>92</v>
      </c>
      <c r="AM97" s="137" t="str">
        <f>IF(申込一覧表!AA97="","",申込一覧表!AA97)</f>
        <v/>
      </c>
      <c r="AN97" s="146" t="str">
        <f>IF(申込一覧表!B97="","",申込一覧表!B97)</f>
        <v/>
      </c>
    </row>
    <row r="98" spans="1:40" ht="15.75" customHeight="1">
      <c r="A98" s="235"/>
      <c r="B98" s="149" t="s">
        <v>275</v>
      </c>
      <c r="C98" s="239"/>
      <c r="D98" s="240"/>
      <c r="E98" s="239"/>
      <c r="F98" s="240"/>
      <c r="G98" s="239"/>
      <c r="H98" s="240"/>
      <c r="I98" s="239"/>
      <c r="J98" s="240"/>
      <c r="K98" s="239"/>
      <c r="L98" s="240"/>
      <c r="M98" s="235"/>
      <c r="N98" s="149" t="s">
        <v>275</v>
      </c>
      <c r="O98" s="239"/>
      <c r="P98" s="240"/>
      <c r="Q98" s="239"/>
      <c r="R98" s="240"/>
      <c r="S98" s="239"/>
      <c r="T98" s="240"/>
      <c r="U98" s="239"/>
      <c r="V98" s="240"/>
      <c r="W98" s="239"/>
      <c r="X98" s="240"/>
      <c r="Y98" s="235"/>
      <c r="Z98" s="149" t="s">
        <v>275</v>
      </c>
      <c r="AA98" s="239"/>
      <c r="AB98" s="240"/>
      <c r="AC98" s="239"/>
      <c r="AD98" s="240"/>
      <c r="AE98" s="239"/>
      <c r="AF98" s="240"/>
      <c r="AG98" s="239"/>
      <c r="AH98" s="240"/>
      <c r="AI98" s="239"/>
      <c r="AJ98" s="240"/>
      <c r="AL98" s="137">
        <v>93</v>
      </c>
      <c r="AM98" s="137" t="str">
        <f>IF(申込一覧表!AA98="","",申込一覧表!AA98)</f>
        <v/>
      </c>
      <c r="AN98" s="146" t="str">
        <f>IF(申込一覧表!B98="","",申込一覧表!B98)</f>
        <v/>
      </c>
    </row>
    <row r="99" spans="1:40" ht="15.75" customHeight="1" thickBot="1">
      <c r="A99" s="236"/>
      <c r="B99" s="150" t="s">
        <v>276</v>
      </c>
      <c r="C99" s="243"/>
      <c r="D99" s="244"/>
      <c r="E99" s="243"/>
      <c r="F99" s="244"/>
      <c r="G99" s="243"/>
      <c r="H99" s="244"/>
      <c r="I99" s="243"/>
      <c r="J99" s="244"/>
      <c r="K99" s="243"/>
      <c r="L99" s="244"/>
      <c r="M99" s="236"/>
      <c r="N99" s="150" t="s">
        <v>276</v>
      </c>
      <c r="O99" s="243"/>
      <c r="P99" s="244"/>
      <c r="Q99" s="243"/>
      <c r="R99" s="244"/>
      <c r="S99" s="243"/>
      <c r="T99" s="244"/>
      <c r="U99" s="243"/>
      <c r="V99" s="244"/>
      <c r="W99" s="243"/>
      <c r="X99" s="244"/>
      <c r="Y99" s="236"/>
      <c r="Z99" s="150" t="s">
        <v>276</v>
      </c>
      <c r="AA99" s="243"/>
      <c r="AB99" s="244"/>
      <c r="AC99" s="243"/>
      <c r="AD99" s="244"/>
      <c r="AE99" s="243"/>
      <c r="AF99" s="244"/>
      <c r="AG99" s="243"/>
      <c r="AH99" s="244"/>
      <c r="AI99" s="243"/>
      <c r="AJ99" s="244"/>
      <c r="AL99" s="137">
        <v>94</v>
      </c>
      <c r="AM99" s="137" t="str">
        <f>IF(申込一覧表!AA99="","",申込一覧表!AA99)</f>
        <v/>
      </c>
      <c r="AN99" s="146" t="str">
        <f>IF(申込一覧表!B99="","",申込一覧表!B99)</f>
        <v/>
      </c>
    </row>
    <row r="100" spans="1:40" ht="15.75" customHeight="1">
      <c r="A100" s="234" t="s">
        <v>284</v>
      </c>
      <c r="B100" s="148" t="s">
        <v>273</v>
      </c>
      <c r="C100" s="245"/>
      <c r="D100" s="246"/>
      <c r="E100" s="245"/>
      <c r="F100" s="246"/>
      <c r="G100" s="245"/>
      <c r="H100" s="246"/>
      <c r="I100" s="245"/>
      <c r="J100" s="246"/>
      <c r="K100" s="245"/>
      <c r="L100" s="246"/>
      <c r="M100" s="234" t="s">
        <v>284</v>
      </c>
      <c r="N100" s="148" t="s">
        <v>273</v>
      </c>
      <c r="O100" s="245"/>
      <c r="P100" s="246"/>
      <c r="Q100" s="245"/>
      <c r="R100" s="246"/>
      <c r="S100" s="245"/>
      <c r="T100" s="246"/>
      <c r="U100" s="245"/>
      <c r="V100" s="246"/>
      <c r="W100" s="245"/>
      <c r="X100" s="246"/>
      <c r="Y100" s="234" t="s">
        <v>284</v>
      </c>
      <c r="Z100" s="148" t="s">
        <v>273</v>
      </c>
      <c r="AA100" s="245"/>
      <c r="AB100" s="246"/>
      <c r="AC100" s="245"/>
      <c r="AD100" s="246"/>
      <c r="AE100" s="245"/>
      <c r="AF100" s="246"/>
      <c r="AG100" s="245"/>
      <c r="AH100" s="246"/>
      <c r="AI100" s="245"/>
      <c r="AJ100" s="246"/>
      <c r="AL100" s="137">
        <v>95</v>
      </c>
      <c r="AM100" s="137" t="str">
        <f>IF(申込一覧表!AA100="","",申込一覧表!AA100)</f>
        <v/>
      </c>
      <c r="AN100" s="146" t="str">
        <f>IF(申込一覧表!B100="","",申込一覧表!B100)</f>
        <v/>
      </c>
    </row>
    <row r="101" spans="1:40" ht="15.75" customHeight="1">
      <c r="A101" s="235"/>
      <c r="B101" s="149" t="s">
        <v>274</v>
      </c>
      <c r="C101" s="239"/>
      <c r="D101" s="240"/>
      <c r="E101" s="239"/>
      <c r="F101" s="240"/>
      <c r="G101" s="239"/>
      <c r="H101" s="240"/>
      <c r="I101" s="239"/>
      <c r="J101" s="240"/>
      <c r="K101" s="239"/>
      <c r="L101" s="240"/>
      <c r="M101" s="235"/>
      <c r="N101" s="149" t="s">
        <v>274</v>
      </c>
      <c r="O101" s="239"/>
      <c r="P101" s="240"/>
      <c r="Q101" s="239"/>
      <c r="R101" s="240"/>
      <c r="S101" s="239"/>
      <c r="T101" s="240"/>
      <c r="U101" s="239"/>
      <c r="V101" s="240"/>
      <c r="W101" s="239"/>
      <c r="X101" s="240"/>
      <c r="Y101" s="235"/>
      <c r="Z101" s="149" t="s">
        <v>274</v>
      </c>
      <c r="AA101" s="239"/>
      <c r="AB101" s="240"/>
      <c r="AC101" s="239"/>
      <c r="AD101" s="240"/>
      <c r="AE101" s="239"/>
      <c r="AF101" s="240"/>
      <c r="AG101" s="239"/>
      <c r="AH101" s="240"/>
      <c r="AI101" s="239"/>
      <c r="AJ101" s="240"/>
      <c r="AL101" s="137">
        <v>96</v>
      </c>
      <c r="AM101" s="137" t="str">
        <f>IF(申込一覧表!AA101="","",申込一覧表!AA101)</f>
        <v/>
      </c>
      <c r="AN101" s="146" t="str">
        <f>IF(申込一覧表!B101="","",申込一覧表!B101)</f>
        <v/>
      </c>
    </row>
    <row r="102" spans="1:40" ht="15.75" customHeight="1">
      <c r="A102" s="235"/>
      <c r="B102" s="149" t="s">
        <v>275</v>
      </c>
      <c r="C102" s="239"/>
      <c r="D102" s="240"/>
      <c r="E102" s="239"/>
      <c r="F102" s="240"/>
      <c r="G102" s="239"/>
      <c r="H102" s="240"/>
      <c r="I102" s="239"/>
      <c r="J102" s="240"/>
      <c r="K102" s="239"/>
      <c r="L102" s="240"/>
      <c r="M102" s="235"/>
      <c r="N102" s="149" t="s">
        <v>275</v>
      </c>
      <c r="O102" s="239"/>
      <c r="P102" s="240"/>
      <c r="Q102" s="239"/>
      <c r="R102" s="240"/>
      <c r="S102" s="239"/>
      <c r="T102" s="240"/>
      <c r="U102" s="239"/>
      <c r="V102" s="240"/>
      <c r="W102" s="239"/>
      <c r="X102" s="240"/>
      <c r="Y102" s="235"/>
      <c r="Z102" s="149" t="s">
        <v>275</v>
      </c>
      <c r="AA102" s="239"/>
      <c r="AB102" s="240"/>
      <c r="AC102" s="239"/>
      <c r="AD102" s="240"/>
      <c r="AE102" s="239"/>
      <c r="AF102" s="240"/>
      <c r="AG102" s="239"/>
      <c r="AH102" s="240"/>
      <c r="AI102" s="239"/>
      <c r="AJ102" s="240"/>
      <c r="AL102" s="137">
        <v>97</v>
      </c>
      <c r="AM102" s="137" t="str">
        <f>IF(申込一覧表!AA102="","",申込一覧表!AA102)</f>
        <v/>
      </c>
      <c r="AN102" s="146" t="str">
        <f>IF(申込一覧表!B102="","",申込一覧表!B102)</f>
        <v/>
      </c>
    </row>
    <row r="103" spans="1:40" ht="15.75" customHeight="1" thickBot="1">
      <c r="A103" s="236"/>
      <c r="B103" s="150" t="s">
        <v>276</v>
      </c>
      <c r="C103" s="243"/>
      <c r="D103" s="244"/>
      <c r="E103" s="243"/>
      <c r="F103" s="244"/>
      <c r="G103" s="243"/>
      <c r="H103" s="244"/>
      <c r="I103" s="243"/>
      <c r="J103" s="244"/>
      <c r="K103" s="243"/>
      <c r="L103" s="244"/>
      <c r="M103" s="236"/>
      <c r="N103" s="150" t="s">
        <v>276</v>
      </c>
      <c r="O103" s="243"/>
      <c r="P103" s="244"/>
      <c r="Q103" s="243"/>
      <c r="R103" s="244"/>
      <c r="S103" s="243"/>
      <c r="T103" s="244"/>
      <c r="U103" s="243"/>
      <c r="V103" s="244"/>
      <c r="W103" s="243"/>
      <c r="X103" s="244"/>
      <c r="Y103" s="236"/>
      <c r="Z103" s="150" t="s">
        <v>276</v>
      </c>
      <c r="AA103" s="243"/>
      <c r="AB103" s="244"/>
      <c r="AC103" s="243"/>
      <c r="AD103" s="244"/>
      <c r="AE103" s="243"/>
      <c r="AF103" s="244"/>
      <c r="AG103" s="243"/>
      <c r="AH103" s="244"/>
      <c r="AI103" s="243"/>
      <c r="AJ103" s="244"/>
      <c r="AL103" s="137">
        <v>98</v>
      </c>
      <c r="AM103" s="137" t="str">
        <f>IF(申込一覧表!AA103="","",申込一覧表!AA103)</f>
        <v/>
      </c>
      <c r="AN103" s="146" t="str">
        <f>IF(申込一覧表!B103="","",申込一覧表!B103)</f>
        <v/>
      </c>
    </row>
    <row r="104" spans="1:40" ht="15.75" customHeight="1">
      <c r="A104" s="234" t="s">
        <v>285</v>
      </c>
      <c r="B104" s="148" t="s">
        <v>273</v>
      </c>
      <c r="C104" s="245"/>
      <c r="D104" s="246"/>
      <c r="E104" s="245"/>
      <c r="F104" s="246"/>
      <c r="G104" s="245"/>
      <c r="H104" s="246"/>
      <c r="I104" s="245"/>
      <c r="J104" s="246"/>
      <c r="K104" s="245"/>
      <c r="L104" s="246"/>
      <c r="M104" s="234" t="s">
        <v>285</v>
      </c>
      <c r="N104" s="148" t="s">
        <v>273</v>
      </c>
      <c r="O104" s="245"/>
      <c r="P104" s="246"/>
      <c r="Q104" s="245"/>
      <c r="R104" s="246"/>
      <c r="S104" s="245"/>
      <c r="T104" s="246"/>
      <c r="U104" s="245"/>
      <c r="V104" s="246"/>
      <c r="W104" s="245"/>
      <c r="X104" s="246"/>
      <c r="Y104" s="234" t="s">
        <v>285</v>
      </c>
      <c r="Z104" s="148" t="s">
        <v>273</v>
      </c>
      <c r="AA104" s="245"/>
      <c r="AB104" s="246"/>
      <c r="AC104" s="245"/>
      <c r="AD104" s="246"/>
      <c r="AE104" s="245"/>
      <c r="AF104" s="246"/>
      <c r="AG104" s="245"/>
      <c r="AH104" s="246"/>
      <c r="AI104" s="245"/>
      <c r="AJ104" s="246"/>
      <c r="AL104" s="137">
        <v>99</v>
      </c>
      <c r="AM104" s="137" t="str">
        <f>IF(申込一覧表!AA104="","",申込一覧表!AA104)</f>
        <v/>
      </c>
      <c r="AN104" s="146" t="str">
        <f>IF(申込一覧表!B104="","",申込一覧表!B104)</f>
        <v/>
      </c>
    </row>
    <row r="105" spans="1:40" ht="15.75" customHeight="1">
      <c r="A105" s="235"/>
      <c r="B105" s="149" t="s">
        <v>274</v>
      </c>
      <c r="C105" s="239"/>
      <c r="D105" s="240"/>
      <c r="E105" s="239"/>
      <c r="F105" s="240"/>
      <c r="G105" s="239"/>
      <c r="H105" s="240"/>
      <c r="I105" s="239"/>
      <c r="J105" s="240"/>
      <c r="K105" s="239"/>
      <c r="L105" s="240"/>
      <c r="M105" s="235"/>
      <c r="N105" s="149" t="s">
        <v>274</v>
      </c>
      <c r="O105" s="239"/>
      <c r="P105" s="240"/>
      <c r="Q105" s="239"/>
      <c r="R105" s="240"/>
      <c r="S105" s="239"/>
      <c r="T105" s="240"/>
      <c r="U105" s="239"/>
      <c r="V105" s="240"/>
      <c r="W105" s="239"/>
      <c r="X105" s="240"/>
      <c r="Y105" s="235"/>
      <c r="Z105" s="149" t="s">
        <v>274</v>
      </c>
      <c r="AA105" s="239"/>
      <c r="AB105" s="240"/>
      <c r="AC105" s="239"/>
      <c r="AD105" s="240"/>
      <c r="AE105" s="239"/>
      <c r="AF105" s="240"/>
      <c r="AG105" s="239"/>
      <c r="AH105" s="240"/>
      <c r="AI105" s="239"/>
      <c r="AJ105" s="240"/>
      <c r="AL105" s="137">
        <v>100</v>
      </c>
      <c r="AM105" s="137" t="str">
        <f>IF(申込一覧表!AA105="","",申込一覧表!AA105)</f>
        <v/>
      </c>
      <c r="AN105" s="146" t="str">
        <f>IF(申込一覧表!B105="","",申込一覧表!B105)</f>
        <v/>
      </c>
    </row>
    <row r="106" spans="1:40" ht="15.75" customHeight="1">
      <c r="A106" s="235"/>
      <c r="B106" s="149" t="s">
        <v>275</v>
      </c>
      <c r="C106" s="239"/>
      <c r="D106" s="240"/>
      <c r="E106" s="239"/>
      <c r="F106" s="240"/>
      <c r="G106" s="239"/>
      <c r="H106" s="240"/>
      <c r="I106" s="239"/>
      <c r="J106" s="240"/>
      <c r="K106" s="239"/>
      <c r="L106" s="240"/>
      <c r="M106" s="235"/>
      <c r="N106" s="149" t="s">
        <v>275</v>
      </c>
      <c r="O106" s="239"/>
      <c r="P106" s="240"/>
      <c r="Q106" s="239"/>
      <c r="R106" s="240"/>
      <c r="S106" s="239"/>
      <c r="T106" s="240"/>
      <c r="U106" s="239"/>
      <c r="V106" s="240"/>
      <c r="W106" s="239"/>
      <c r="X106" s="240"/>
      <c r="Y106" s="235"/>
      <c r="Z106" s="149" t="s">
        <v>275</v>
      </c>
      <c r="AA106" s="239"/>
      <c r="AB106" s="240"/>
      <c r="AC106" s="239"/>
      <c r="AD106" s="240"/>
      <c r="AE106" s="239"/>
      <c r="AF106" s="240"/>
      <c r="AG106" s="239"/>
      <c r="AH106" s="240"/>
      <c r="AI106" s="239"/>
      <c r="AJ106" s="240"/>
      <c r="AL106" s="137">
        <v>101</v>
      </c>
      <c r="AM106" s="137" t="str">
        <f>IF(申込一覧表!AA106="","",申込一覧表!AA106)</f>
        <v/>
      </c>
      <c r="AN106" s="146" t="str">
        <f>IF(申込一覧表!B106="","",申込一覧表!B106)</f>
        <v/>
      </c>
    </row>
    <row r="107" spans="1:40" ht="15.75" customHeight="1" thickBot="1">
      <c r="A107" s="236"/>
      <c r="B107" s="150" t="s">
        <v>276</v>
      </c>
      <c r="C107" s="243"/>
      <c r="D107" s="244"/>
      <c r="E107" s="243"/>
      <c r="F107" s="244"/>
      <c r="G107" s="243"/>
      <c r="H107" s="244"/>
      <c r="I107" s="243"/>
      <c r="J107" s="244"/>
      <c r="K107" s="243"/>
      <c r="L107" s="244"/>
      <c r="M107" s="236"/>
      <c r="N107" s="150" t="s">
        <v>276</v>
      </c>
      <c r="O107" s="243"/>
      <c r="P107" s="244"/>
      <c r="Q107" s="243"/>
      <c r="R107" s="244"/>
      <c r="S107" s="243"/>
      <c r="T107" s="244"/>
      <c r="U107" s="243"/>
      <c r="V107" s="244"/>
      <c r="W107" s="243"/>
      <c r="X107" s="244"/>
      <c r="Y107" s="236"/>
      <c r="Z107" s="150" t="s">
        <v>276</v>
      </c>
      <c r="AA107" s="243"/>
      <c r="AB107" s="244"/>
      <c r="AC107" s="243"/>
      <c r="AD107" s="244"/>
      <c r="AE107" s="243"/>
      <c r="AF107" s="244"/>
      <c r="AG107" s="243"/>
      <c r="AH107" s="244"/>
      <c r="AI107" s="243"/>
      <c r="AJ107" s="244"/>
      <c r="AL107" s="137">
        <v>102</v>
      </c>
      <c r="AM107" s="137" t="str">
        <f>IF(申込一覧表!AA107="","",申込一覧表!AA107)</f>
        <v/>
      </c>
      <c r="AN107" s="146" t="str">
        <f>IF(申込一覧表!B107="","",申込一覧表!B107)</f>
        <v/>
      </c>
    </row>
    <row r="108" spans="1:40" ht="15.75" customHeight="1">
      <c r="A108" s="234" t="s">
        <v>286</v>
      </c>
      <c r="B108" s="148" t="s">
        <v>273</v>
      </c>
      <c r="C108" s="245"/>
      <c r="D108" s="246"/>
      <c r="E108" s="245"/>
      <c r="F108" s="246"/>
      <c r="G108" s="245"/>
      <c r="H108" s="246"/>
      <c r="I108" s="245"/>
      <c r="J108" s="246"/>
      <c r="K108" s="245"/>
      <c r="L108" s="246"/>
      <c r="M108" s="234" t="s">
        <v>286</v>
      </c>
      <c r="N108" s="148" t="s">
        <v>273</v>
      </c>
      <c r="O108" s="245"/>
      <c r="P108" s="246"/>
      <c r="Q108" s="245"/>
      <c r="R108" s="246"/>
      <c r="S108" s="245"/>
      <c r="T108" s="246"/>
      <c r="U108" s="245"/>
      <c r="V108" s="246"/>
      <c r="W108" s="245"/>
      <c r="X108" s="246"/>
      <c r="Y108" s="234" t="s">
        <v>286</v>
      </c>
      <c r="Z108" s="148" t="s">
        <v>273</v>
      </c>
      <c r="AA108" s="245"/>
      <c r="AB108" s="246"/>
      <c r="AC108" s="245"/>
      <c r="AD108" s="246"/>
      <c r="AE108" s="245"/>
      <c r="AF108" s="246"/>
      <c r="AG108" s="245"/>
      <c r="AH108" s="246"/>
      <c r="AI108" s="245"/>
      <c r="AJ108" s="246"/>
      <c r="AL108" s="137">
        <v>103</v>
      </c>
      <c r="AM108" s="137" t="str">
        <f>IF(申込一覧表!AA108="","",申込一覧表!AA108)</f>
        <v/>
      </c>
      <c r="AN108" s="146" t="str">
        <f>IF(申込一覧表!B108="","",申込一覧表!B108)</f>
        <v/>
      </c>
    </row>
    <row r="109" spans="1:40" ht="15.75" customHeight="1">
      <c r="A109" s="235"/>
      <c r="B109" s="149" t="s">
        <v>274</v>
      </c>
      <c r="C109" s="239"/>
      <c r="D109" s="240"/>
      <c r="E109" s="239"/>
      <c r="F109" s="240"/>
      <c r="G109" s="239"/>
      <c r="H109" s="240"/>
      <c r="I109" s="239"/>
      <c r="J109" s="240"/>
      <c r="K109" s="239"/>
      <c r="L109" s="240"/>
      <c r="M109" s="235"/>
      <c r="N109" s="149" t="s">
        <v>274</v>
      </c>
      <c r="O109" s="239"/>
      <c r="P109" s="240"/>
      <c r="Q109" s="239"/>
      <c r="R109" s="240"/>
      <c r="S109" s="239"/>
      <c r="T109" s="240"/>
      <c r="U109" s="239"/>
      <c r="V109" s="240"/>
      <c r="W109" s="239"/>
      <c r="X109" s="240"/>
      <c r="Y109" s="235"/>
      <c r="Z109" s="149" t="s">
        <v>274</v>
      </c>
      <c r="AA109" s="239"/>
      <c r="AB109" s="240"/>
      <c r="AC109" s="239"/>
      <c r="AD109" s="240"/>
      <c r="AE109" s="239"/>
      <c r="AF109" s="240"/>
      <c r="AG109" s="239"/>
      <c r="AH109" s="240"/>
      <c r="AI109" s="239"/>
      <c r="AJ109" s="240"/>
      <c r="AL109" s="137">
        <v>104</v>
      </c>
      <c r="AM109" s="137" t="str">
        <f>IF(申込一覧表!AA109="","",申込一覧表!AA109)</f>
        <v/>
      </c>
      <c r="AN109" s="146" t="str">
        <f>IF(申込一覧表!B109="","",申込一覧表!B109)</f>
        <v/>
      </c>
    </row>
    <row r="110" spans="1:40" ht="15.75" customHeight="1">
      <c r="A110" s="235"/>
      <c r="B110" s="149" t="s">
        <v>275</v>
      </c>
      <c r="C110" s="239"/>
      <c r="D110" s="240"/>
      <c r="E110" s="239"/>
      <c r="F110" s="240"/>
      <c r="G110" s="239"/>
      <c r="H110" s="240"/>
      <c r="I110" s="239"/>
      <c r="J110" s="240"/>
      <c r="K110" s="239"/>
      <c r="L110" s="240"/>
      <c r="M110" s="235"/>
      <c r="N110" s="149" t="s">
        <v>275</v>
      </c>
      <c r="O110" s="239"/>
      <c r="P110" s="240"/>
      <c r="Q110" s="239"/>
      <c r="R110" s="240"/>
      <c r="S110" s="239"/>
      <c r="T110" s="240"/>
      <c r="U110" s="239"/>
      <c r="V110" s="240"/>
      <c r="W110" s="239"/>
      <c r="X110" s="240"/>
      <c r="Y110" s="235"/>
      <c r="Z110" s="149" t="s">
        <v>275</v>
      </c>
      <c r="AA110" s="239"/>
      <c r="AB110" s="240"/>
      <c r="AC110" s="239"/>
      <c r="AD110" s="240"/>
      <c r="AE110" s="239"/>
      <c r="AF110" s="240"/>
      <c r="AG110" s="239"/>
      <c r="AH110" s="240"/>
      <c r="AI110" s="239"/>
      <c r="AJ110" s="240"/>
      <c r="AL110" s="137">
        <v>105</v>
      </c>
      <c r="AM110" s="137" t="str">
        <f>IF(申込一覧表!AA110="","",申込一覧表!AA110)</f>
        <v/>
      </c>
      <c r="AN110" s="146" t="str">
        <f>IF(申込一覧表!B110="","",申込一覧表!B110)</f>
        <v/>
      </c>
    </row>
    <row r="111" spans="1:40" ht="15.75" customHeight="1" thickBot="1">
      <c r="A111" s="236"/>
      <c r="B111" s="150" t="s">
        <v>276</v>
      </c>
      <c r="C111" s="243"/>
      <c r="D111" s="244"/>
      <c r="E111" s="243"/>
      <c r="F111" s="244"/>
      <c r="G111" s="243"/>
      <c r="H111" s="244"/>
      <c r="I111" s="243"/>
      <c r="J111" s="244"/>
      <c r="K111" s="243"/>
      <c r="L111" s="244"/>
      <c r="M111" s="236"/>
      <c r="N111" s="150" t="s">
        <v>276</v>
      </c>
      <c r="O111" s="243"/>
      <c r="P111" s="244"/>
      <c r="Q111" s="243"/>
      <c r="R111" s="244"/>
      <c r="S111" s="243"/>
      <c r="T111" s="244"/>
      <c r="U111" s="243"/>
      <c r="V111" s="244"/>
      <c r="W111" s="243"/>
      <c r="X111" s="244"/>
      <c r="Y111" s="236"/>
      <c r="Z111" s="150" t="s">
        <v>276</v>
      </c>
      <c r="AA111" s="243"/>
      <c r="AB111" s="244"/>
      <c r="AC111" s="243"/>
      <c r="AD111" s="244"/>
      <c r="AE111" s="243"/>
      <c r="AF111" s="244"/>
      <c r="AG111" s="243"/>
      <c r="AH111" s="244"/>
      <c r="AI111" s="243"/>
      <c r="AJ111" s="244"/>
      <c r="AL111" s="137">
        <v>106</v>
      </c>
      <c r="AM111" s="137" t="str">
        <f>IF(申込一覧表!AA111="","",申込一覧表!AA111)</f>
        <v/>
      </c>
      <c r="AN111" s="146" t="str">
        <f>IF(申込一覧表!B111="","",申込一覧表!B111)</f>
        <v/>
      </c>
    </row>
    <row r="112" spans="1:40" ht="15.75" customHeight="1">
      <c r="A112" s="234" t="s">
        <v>287</v>
      </c>
      <c r="B112" s="148" t="s">
        <v>273</v>
      </c>
      <c r="C112" s="245"/>
      <c r="D112" s="246"/>
      <c r="E112" s="245"/>
      <c r="F112" s="246"/>
      <c r="G112" s="245"/>
      <c r="H112" s="246"/>
      <c r="I112" s="245"/>
      <c r="J112" s="246"/>
      <c r="K112" s="245"/>
      <c r="L112" s="246"/>
      <c r="M112" s="234" t="s">
        <v>287</v>
      </c>
      <c r="N112" s="148" t="s">
        <v>273</v>
      </c>
      <c r="O112" s="245"/>
      <c r="P112" s="246"/>
      <c r="Q112" s="245"/>
      <c r="R112" s="246"/>
      <c r="S112" s="245"/>
      <c r="T112" s="246"/>
      <c r="U112" s="245"/>
      <c r="V112" s="246"/>
      <c r="W112" s="245"/>
      <c r="X112" s="246"/>
      <c r="Y112" s="234" t="s">
        <v>287</v>
      </c>
      <c r="Z112" s="148" t="s">
        <v>273</v>
      </c>
      <c r="AA112" s="245"/>
      <c r="AB112" s="246"/>
      <c r="AC112" s="245"/>
      <c r="AD112" s="246"/>
      <c r="AE112" s="245"/>
      <c r="AF112" s="246"/>
      <c r="AG112" s="245"/>
      <c r="AH112" s="246"/>
      <c r="AI112" s="245"/>
      <c r="AJ112" s="246"/>
      <c r="AL112" s="137">
        <v>107</v>
      </c>
      <c r="AM112" s="137" t="str">
        <f>IF(申込一覧表!AA112="","",申込一覧表!AA112)</f>
        <v/>
      </c>
      <c r="AN112" s="146" t="str">
        <f>IF(申込一覧表!B112="","",申込一覧表!B112)</f>
        <v/>
      </c>
    </row>
    <row r="113" spans="1:40" ht="15.75" customHeight="1">
      <c r="A113" s="235"/>
      <c r="B113" s="149" t="s">
        <v>274</v>
      </c>
      <c r="C113" s="239"/>
      <c r="D113" s="240"/>
      <c r="E113" s="239"/>
      <c r="F113" s="240"/>
      <c r="G113" s="239"/>
      <c r="H113" s="240"/>
      <c r="I113" s="239"/>
      <c r="J113" s="240"/>
      <c r="K113" s="239"/>
      <c r="L113" s="240"/>
      <c r="M113" s="235"/>
      <c r="N113" s="149" t="s">
        <v>274</v>
      </c>
      <c r="O113" s="239"/>
      <c r="P113" s="240"/>
      <c r="Q113" s="239"/>
      <c r="R113" s="240"/>
      <c r="S113" s="239"/>
      <c r="T113" s="240"/>
      <c r="U113" s="239"/>
      <c r="V113" s="240"/>
      <c r="W113" s="239"/>
      <c r="X113" s="240"/>
      <c r="Y113" s="235"/>
      <c r="Z113" s="149" t="s">
        <v>274</v>
      </c>
      <c r="AA113" s="239"/>
      <c r="AB113" s="240"/>
      <c r="AC113" s="239"/>
      <c r="AD113" s="240"/>
      <c r="AE113" s="239"/>
      <c r="AF113" s="240"/>
      <c r="AG113" s="239"/>
      <c r="AH113" s="240"/>
      <c r="AI113" s="239"/>
      <c r="AJ113" s="240"/>
      <c r="AL113" s="137">
        <v>108</v>
      </c>
      <c r="AM113" s="137" t="str">
        <f>IF(申込一覧表!AA113="","",申込一覧表!AA113)</f>
        <v/>
      </c>
      <c r="AN113" s="146" t="str">
        <f>IF(申込一覧表!B113="","",申込一覧表!B113)</f>
        <v/>
      </c>
    </row>
    <row r="114" spans="1:40" ht="15.75" customHeight="1">
      <c r="A114" s="235"/>
      <c r="B114" s="149" t="s">
        <v>275</v>
      </c>
      <c r="C114" s="239"/>
      <c r="D114" s="240"/>
      <c r="E114" s="239"/>
      <c r="F114" s="240"/>
      <c r="G114" s="239"/>
      <c r="H114" s="240"/>
      <c r="I114" s="239"/>
      <c r="J114" s="240"/>
      <c r="K114" s="239"/>
      <c r="L114" s="240"/>
      <c r="M114" s="235"/>
      <c r="N114" s="149" t="s">
        <v>275</v>
      </c>
      <c r="O114" s="239"/>
      <c r="P114" s="240"/>
      <c r="Q114" s="239"/>
      <c r="R114" s="240"/>
      <c r="S114" s="239"/>
      <c r="T114" s="240"/>
      <c r="U114" s="239"/>
      <c r="V114" s="240"/>
      <c r="W114" s="239"/>
      <c r="X114" s="240"/>
      <c r="Y114" s="235"/>
      <c r="Z114" s="149" t="s">
        <v>275</v>
      </c>
      <c r="AA114" s="239"/>
      <c r="AB114" s="240"/>
      <c r="AC114" s="239"/>
      <c r="AD114" s="240"/>
      <c r="AE114" s="239"/>
      <c r="AF114" s="240"/>
      <c r="AG114" s="239"/>
      <c r="AH114" s="240"/>
      <c r="AI114" s="239"/>
      <c r="AJ114" s="240"/>
      <c r="AL114" s="137">
        <v>109</v>
      </c>
      <c r="AM114" s="137" t="str">
        <f>IF(申込一覧表!AA114="","",申込一覧表!AA114)</f>
        <v/>
      </c>
      <c r="AN114" s="146" t="str">
        <f>IF(申込一覧表!B114="","",申込一覧表!B114)</f>
        <v/>
      </c>
    </row>
    <row r="115" spans="1:40" ht="15.75" customHeight="1" thickBot="1">
      <c r="A115" s="236"/>
      <c r="B115" s="150" t="s">
        <v>276</v>
      </c>
      <c r="C115" s="243"/>
      <c r="D115" s="244"/>
      <c r="E115" s="243"/>
      <c r="F115" s="244"/>
      <c r="G115" s="243"/>
      <c r="H115" s="244"/>
      <c r="I115" s="243"/>
      <c r="J115" s="244"/>
      <c r="K115" s="243"/>
      <c r="L115" s="244"/>
      <c r="M115" s="236"/>
      <c r="N115" s="150" t="s">
        <v>276</v>
      </c>
      <c r="O115" s="243"/>
      <c r="P115" s="244"/>
      <c r="Q115" s="243"/>
      <c r="R115" s="244"/>
      <c r="S115" s="243"/>
      <c r="T115" s="244"/>
      <c r="U115" s="243"/>
      <c r="V115" s="244"/>
      <c r="W115" s="243"/>
      <c r="X115" s="244"/>
      <c r="Y115" s="236"/>
      <c r="Z115" s="150" t="s">
        <v>276</v>
      </c>
      <c r="AA115" s="243"/>
      <c r="AB115" s="244"/>
      <c r="AC115" s="243"/>
      <c r="AD115" s="244"/>
      <c r="AE115" s="243"/>
      <c r="AF115" s="244"/>
      <c r="AG115" s="243"/>
      <c r="AH115" s="244"/>
      <c r="AI115" s="243"/>
      <c r="AJ115" s="244"/>
      <c r="AL115" s="137">
        <v>110</v>
      </c>
      <c r="AM115" s="137" t="str">
        <f>IF(申込一覧表!AA115="","",申込一覧表!AA115)</f>
        <v/>
      </c>
      <c r="AN115" s="146" t="str">
        <f>IF(申込一覧表!B115="","",申込一覧表!B115)</f>
        <v/>
      </c>
    </row>
    <row r="116" spans="1:40" ht="15.75" customHeight="1">
      <c r="A116" s="234" t="s">
        <v>288</v>
      </c>
      <c r="B116" s="148" t="s">
        <v>273</v>
      </c>
      <c r="C116" s="245"/>
      <c r="D116" s="246"/>
      <c r="E116" s="245"/>
      <c r="F116" s="246"/>
      <c r="G116" s="245"/>
      <c r="H116" s="246"/>
      <c r="I116" s="245"/>
      <c r="J116" s="246"/>
      <c r="K116" s="245"/>
      <c r="L116" s="246"/>
      <c r="M116" s="234" t="s">
        <v>288</v>
      </c>
      <c r="N116" s="148" t="s">
        <v>273</v>
      </c>
      <c r="O116" s="245"/>
      <c r="P116" s="246"/>
      <c r="Q116" s="245"/>
      <c r="R116" s="246"/>
      <c r="S116" s="245"/>
      <c r="T116" s="246"/>
      <c r="U116" s="245"/>
      <c r="V116" s="246"/>
      <c r="W116" s="245"/>
      <c r="X116" s="246"/>
      <c r="Y116" s="234" t="s">
        <v>288</v>
      </c>
      <c r="Z116" s="148" t="s">
        <v>273</v>
      </c>
      <c r="AA116" s="245"/>
      <c r="AB116" s="246"/>
      <c r="AC116" s="245"/>
      <c r="AD116" s="246"/>
      <c r="AE116" s="245"/>
      <c r="AF116" s="246"/>
      <c r="AG116" s="245"/>
      <c r="AH116" s="246"/>
      <c r="AI116" s="245"/>
      <c r="AJ116" s="246"/>
      <c r="AL116" s="137">
        <v>111</v>
      </c>
      <c r="AM116" s="137" t="str">
        <f>IF(申込一覧表!AA116="","",申込一覧表!AA116)</f>
        <v/>
      </c>
      <c r="AN116" s="146" t="str">
        <f>IF(申込一覧表!B116="","",申込一覧表!B116)</f>
        <v/>
      </c>
    </row>
    <row r="117" spans="1:40" ht="15">
      <c r="A117" s="235"/>
      <c r="B117" s="149" t="s">
        <v>274</v>
      </c>
      <c r="C117" s="239"/>
      <c r="D117" s="240"/>
      <c r="E117" s="239"/>
      <c r="F117" s="240"/>
      <c r="G117" s="239"/>
      <c r="H117" s="240"/>
      <c r="I117" s="239"/>
      <c r="J117" s="240"/>
      <c r="K117" s="239"/>
      <c r="L117" s="240"/>
      <c r="M117" s="235"/>
      <c r="N117" s="149" t="s">
        <v>274</v>
      </c>
      <c r="O117" s="239"/>
      <c r="P117" s="240"/>
      <c r="Q117" s="239"/>
      <c r="R117" s="240"/>
      <c r="S117" s="239"/>
      <c r="T117" s="240"/>
      <c r="U117" s="239"/>
      <c r="V117" s="240"/>
      <c r="W117" s="239"/>
      <c r="X117" s="240"/>
      <c r="Y117" s="235"/>
      <c r="Z117" s="149" t="s">
        <v>274</v>
      </c>
      <c r="AA117" s="239"/>
      <c r="AB117" s="240"/>
      <c r="AC117" s="239"/>
      <c r="AD117" s="240"/>
      <c r="AE117" s="239"/>
      <c r="AF117" s="240"/>
      <c r="AG117" s="239"/>
      <c r="AH117" s="240"/>
      <c r="AI117" s="239"/>
      <c r="AJ117" s="240"/>
      <c r="AL117" s="137">
        <v>112</v>
      </c>
      <c r="AM117" s="137" t="str">
        <f>IF(申込一覧表!AA117="","",申込一覧表!AA117)</f>
        <v/>
      </c>
      <c r="AN117" s="146" t="str">
        <f>IF(申込一覧表!B117="","",申込一覧表!B117)</f>
        <v/>
      </c>
    </row>
    <row r="118" spans="1:40" ht="15">
      <c r="A118" s="235"/>
      <c r="B118" s="149" t="s">
        <v>275</v>
      </c>
      <c r="C118" s="239"/>
      <c r="D118" s="240"/>
      <c r="E118" s="239"/>
      <c r="F118" s="240"/>
      <c r="G118" s="239"/>
      <c r="H118" s="240"/>
      <c r="I118" s="239"/>
      <c r="J118" s="240"/>
      <c r="K118" s="239"/>
      <c r="L118" s="240"/>
      <c r="M118" s="235"/>
      <c r="N118" s="149" t="s">
        <v>275</v>
      </c>
      <c r="O118" s="239"/>
      <c r="P118" s="240"/>
      <c r="Q118" s="239"/>
      <c r="R118" s="240"/>
      <c r="S118" s="239"/>
      <c r="T118" s="240"/>
      <c r="U118" s="239"/>
      <c r="V118" s="240"/>
      <c r="W118" s="239"/>
      <c r="X118" s="240"/>
      <c r="Y118" s="235"/>
      <c r="Z118" s="149" t="s">
        <v>275</v>
      </c>
      <c r="AA118" s="239"/>
      <c r="AB118" s="240"/>
      <c r="AC118" s="239"/>
      <c r="AD118" s="240"/>
      <c r="AE118" s="239"/>
      <c r="AF118" s="240"/>
      <c r="AG118" s="239"/>
      <c r="AH118" s="240"/>
      <c r="AI118" s="239"/>
      <c r="AJ118" s="240"/>
      <c r="AL118" s="137">
        <v>113</v>
      </c>
      <c r="AM118" s="137" t="str">
        <f>IF(申込一覧表!AA118="","",申込一覧表!AA118)</f>
        <v/>
      </c>
      <c r="AN118" s="146" t="str">
        <f>IF(申込一覧表!B118="","",申込一覧表!B118)</f>
        <v/>
      </c>
    </row>
    <row r="119" spans="1:40" ht="15.75" thickBot="1">
      <c r="A119" s="236"/>
      <c r="B119" s="150" t="s">
        <v>276</v>
      </c>
      <c r="C119" s="243"/>
      <c r="D119" s="244"/>
      <c r="E119" s="243"/>
      <c r="F119" s="244"/>
      <c r="G119" s="243"/>
      <c r="H119" s="244"/>
      <c r="I119" s="243"/>
      <c r="J119" s="244"/>
      <c r="K119" s="243"/>
      <c r="L119" s="244"/>
      <c r="M119" s="236"/>
      <c r="N119" s="150" t="s">
        <v>276</v>
      </c>
      <c r="O119" s="243"/>
      <c r="P119" s="244"/>
      <c r="Q119" s="243"/>
      <c r="R119" s="244"/>
      <c r="S119" s="243"/>
      <c r="T119" s="244"/>
      <c r="U119" s="243"/>
      <c r="V119" s="244"/>
      <c r="W119" s="243"/>
      <c r="X119" s="244"/>
      <c r="Y119" s="236"/>
      <c r="Z119" s="150" t="s">
        <v>276</v>
      </c>
      <c r="AA119" s="243"/>
      <c r="AB119" s="244"/>
      <c r="AC119" s="243"/>
      <c r="AD119" s="244"/>
      <c r="AE119" s="243"/>
      <c r="AF119" s="244"/>
      <c r="AG119" s="243"/>
      <c r="AH119" s="244"/>
      <c r="AI119" s="243"/>
      <c r="AJ119" s="244"/>
      <c r="AL119" s="137">
        <v>114</v>
      </c>
      <c r="AM119" s="137" t="str">
        <f>IF(申込一覧表!AA119="","",申込一覧表!AA119)</f>
        <v/>
      </c>
      <c r="AN119" s="146" t="str">
        <f>IF(申込一覧表!B119="","",申込一覧表!B119)</f>
        <v/>
      </c>
    </row>
    <row r="120" spans="1:40" ht="15">
      <c r="A120" s="234" t="s">
        <v>289</v>
      </c>
      <c r="B120" s="148" t="s">
        <v>273</v>
      </c>
      <c r="C120" s="245"/>
      <c r="D120" s="246"/>
      <c r="E120" s="245"/>
      <c r="F120" s="246"/>
      <c r="G120" s="245"/>
      <c r="H120" s="246"/>
      <c r="I120" s="245"/>
      <c r="J120" s="246"/>
      <c r="K120" s="245"/>
      <c r="L120" s="246"/>
      <c r="M120" s="234" t="s">
        <v>290</v>
      </c>
      <c r="N120" s="148" t="s">
        <v>273</v>
      </c>
      <c r="O120" s="245"/>
      <c r="P120" s="246"/>
      <c r="Q120" s="245"/>
      <c r="R120" s="246"/>
      <c r="S120" s="245"/>
      <c r="T120" s="246"/>
      <c r="U120" s="245"/>
      <c r="V120" s="246"/>
      <c r="W120" s="245"/>
      <c r="X120" s="246"/>
      <c r="Y120" s="234" t="s">
        <v>290</v>
      </c>
      <c r="Z120" s="148" t="s">
        <v>273</v>
      </c>
      <c r="AA120" s="245"/>
      <c r="AB120" s="246"/>
      <c r="AC120" s="245"/>
      <c r="AD120" s="246"/>
      <c r="AE120" s="245"/>
      <c r="AF120" s="246"/>
      <c r="AG120" s="245"/>
      <c r="AH120" s="246"/>
      <c r="AI120" s="245"/>
      <c r="AJ120" s="246"/>
      <c r="AL120" s="137">
        <v>115</v>
      </c>
      <c r="AM120" s="137" t="str">
        <f>IF(申込一覧表!AA120="","",申込一覧表!AA120)</f>
        <v/>
      </c>
      <c r="AN120" s="146" t="str">
        <f>IF(申込一覧表!B120="","",申込一覧表!B120)</f>
        <v/>
      </c>
    </row>
    <row r="121" spans="1:40" ht="15">
      <c r="A121" s="235"/>
      <c r="B121" s="149" t="s">
        <v>274</v>
      </c>
      <c r="C121" s="239"/>
      <c r="D121" s="240"/>
      <c r="E121" s="239"/>
      <c r="F121" s="240"/>
      <c r="G121" s="239"/>
      <c r="H121" s="240"/>
      <c r="I121" s="239"/>
      <c r="J121" s="240"/>
      <c r="K121" s="239"/>
      <c r="L121" s="240"/>
      <c r="M121" s="235"/>
      <c r="N121" s="149" t="s">
        <v>274</v>
      </c>
      <c r="O121" s="239"/>
      <c r="P121" s="240"/>
      <c r="Q121" s="239"/>
      <c r="R121" s="240"/>
      <c r="S121" s="239"/>
      <c r="T121" s="240"/>
      <c r="U121" s="239"/>
      <c r="V121" s="240"/>
      <c r="W121" s="239"/>
      <c r="X121" s="240"/>
      <c r="Y121" s="235"/>
      <c r="Z121" s="149" t="s">
        <v>274</v>
      </c>
      <c r="AA121" s="239"/>
      <c r="AB121" s="240"/>
      <c r="AC121" s="239"/>
      <c r="AD121" s="240"/>
      <c r="AE121" s="239"/>
      <c r="AF121" s="240"/>
      <c r="AG121" s="239"/>
      <c r="AH121" s="240"/>
      <c r="AI121" s="239"/>
      <c r="AJ121" s="240"/>
      <c r="AL121" s="137">
        <v>116</v>
      </c>
      <c r="AM121" s="137" t="str">
        <f>IF(申込一覧表!AA121="","",申込一覧表!AA121)</f>
        <v/>
      </c>
      <c r="AN121" s="146" t="str">
        <f>IF(申込一覧表!B121="","",申込一覧表!B121)</f>
        <v/>
      </c>
    </row>
    <row r="122" spans="1:40" ht="15">
      <c r="A122" s="235"/>
      <c r="B122" s="149" t="s">
        <v>275</v>
      </c>
      <c r="C122" s="239"/>
      <c r="D122" s="240"/>
      <c r="E122" s="239"/>
      <c r="F122" s="240"/>
      <c r="G122" s="239"/>
      <c r="H122" s="240"/>
      <c r="I122" s="239"/>
      <c r="J122" s="240"/>
      <c r="K122" s="239"/>
      <c r="L122" s="240"/>
      <c r="M122" s="235"/>
      <c r="N122" s="149" t="s">
        <v>275</v>
      </c>
      <c r="O122" s="239"/>
      <c r="P122" s="240"/>
      <c r="Q122" s="239"/>
      <c r="R122" s="240"/>
      <c r="S122" s="239"/>
      <c r="T122" s="240"/>
      <c r="U122" s="239"/>
      <c r="V122" s="240"/>
      <c r="W122" s="239"/>
      <c r="X122" s="240"/>
      <c r="Y122" s="235"/>
      <c r="Z122" s="149" t="s">
        <v>275</v>
      </c>
      <c r="AA122" s="239"/>
      <c r="AB122" s="240"/>
      <c r="AC122" s="239"/>
      <c r="AD122" s="240"/>
      <c r="AE122" s="239"/>
      <c r="AF122" s="240"/>
      <c r="AG122" s="239"/>
      <c r="AH122" s="240"/>
      <c r="AI122" s="239"/>
      <c r="AJ122" s="240"/>
      <c r="AL122" s="137">
        <v>117</v>
      </c>
      <c r="AM122" s="137" t="str">
        <f>IF(申込一覧表!AA122="","",申込一覧表!AA122)</f>
        <v/>
      </c>
      <c r="AN122" s="146" t="str">
        <f>IF(申込一覧表!B122="","",申込一覧表!B122)</f>
        <v/>
      </c>
    </row>
    <row r="123" spans="1:40" ht="15.75" thickBot="1">
      <c r="A123" s="236"/>
      <c r="B123" s="150" t="s">
        <v>276</v>
      </c>
      <c r="C123" s="243"/>
      <c r="D123" s="244"/>
      <c r="E123" s="243"/>
      <c r="F123" s="244"/>
      <c r="G123" s="243"/>
      <c r="H123" s="244"/>
      <c r="I123" s="243"/>
      <c r="J123" s="244"/>
      <c r="K123" s="243"/>
      <c r="L123" s="244"/>
      <c r="M123" s="236"/>
      <c r="N123" s="150" t="s">
        <v>276</v>
      </c>
      <c r="O123" s="243"/>
      <c r="P123" s="244"/>
      <c r="Q123" s="243"/>
      <c r="R123" s="244"/>
      <c r="S123" s="243"/>
      <c r="T123" s="244"/>
      <c r="U123" s="243"/>
      <c r="V123" s="244"/>
      <c r="W123" s="243"/>
      <c r="X123" s="244"/>
      <c r="Y123" s="236"/>
      <c r="Z123" s="150" t="s">
        <v>276</v>
      </c>
      <c r="AA123" s="243"/>
      <c r="AB123" s="244"/>
      <c r="AC123" s="243"/>
      <c r="AD123" s="244"/>
      <c r="AE123" s="243"/>
      <c r="AF123" s="244"/>
      <c r="AG123" s="243"/>
      <c r="AH123" s="244"/>
      <c r="AI123" s="243"/>
      <c r="AJ123" s="244"/>
      <c r="AL123" s="137">
        <v>118</v>
      </c>
      <c r="AM123" s="137" t="str">
        <f>IF(申込一覧表!AA123="","",申込一覧表!AA123)</f>
        <v/>
      </c>
      <c r="AN123" s="146" t="str">
        <f>IF(申込一覧表!B123="","",申込一覧表!B123)</f>
        <v/>
      </c>
    </row>
    <row r="124" spans="1:40" ht="15">
      <c r="A124" s="234" t="s">
        <v>291</v>
      </c>
      <c r="B124" s="148" t="s">
        <v>273</v>
      </c>
      <c r="C124" s="245"/>
      <c r="D124" s="246"/>
      <c r="E124" s="245"/>
      <c r="F124" s="246"/>
      <c r="G124" s="245"/>
      <c r="H124" s="246"/>
      <c r="I124" s="245"/>
      <c r="J124" s="246"/>
      <c r="K124" s="245"/>
      <c r="L124" s="246"/>
      <c r="M124" s="234" t="s">
        <v>292</v>
      </c>
      <c r="N124" s="148" t="s">
        <v>273</v>
      </c>
      <c r="O124" s="245"/>
      <c r="P124" s="246"/>
      <c r="Q124" s="245"/>
      <c r="R124" s="246"/>
      <c r="S124" s="245"/>
      <c r="T124" s="246"/>
      <c r="U124" s="245"/>
      <c r="V124" s="246"/>
      <c r="W124" s="245"/>
      <c r="X124" s="246"/>
      <c r="Y124" s="234" t="s">
        <v>292</v>
      </c>
      <c r="Z124" s="148" t="s">
        <v>273</v>
      </c>
      <c r="AA124" s="245"/>
      <c r="AB124" s="246"/>
      <c r="AC124" s="245"/>
      <c r="AD124" s="246"/>
      <c r="AE124" s="245"/>
      <c r="AF124" s="246"/>
      <c r="AG124" s="245"/>
      <c r="AH124" s="246"/>
      <c r="AI124" s="245"/>
      <c r="AJ124" s="246"/>
      <c r="AL124" s="137">
        <v>119</v>
      </c>
      <c r="AM124" s="137" t="str">
        <f>IF(申込一覧表!AA124="","",申込一覧表!AA124)</f>
        <v/>
      </c>
      <c r="AN124" s="146" t="str">
        <f>IF(申込一覧表!B124="","",申込一覧表!B124)</f>
        <v/>
      </c>
    </row>
    <row r="125" spans="1:40" ht="15">
      <c r="A125" s="235"/>
      <c r="B125" s="149" t="s">
        <v>274</v>
      </c>
      <c r="C125" s="239"/>
      <c r="D125" s="240"/>
      <c r="E125" s="239"/>
      <c r="F125" s="240"/>
      <c r="G125" s="239"/>
      <c r="H125" s="240"/>
      <c r="I125" s="239"/>
      <c r="J125" s="240"/>
      <c r="K125" s="239"/>
      <c r="L125" s="240"/>
      <c r="M125" s="235"/>
      <c r="N125" s="149" t="s">
        <v>274</v>
      </c>
      <c r="O125" s="239"/>
      <c r="P125" s="240"/>
      <c r="Q125" s="239"/>
      <c r="R125" s="240"/>
      <c r="S125" s="239"/>
      <c r="T125" s="240"/>
      <c r="U125" s="239"/>
      <c r="V125" s="240"/>
      <c r="W125" s="239"/>
      <c r="X125" s="240"/>
      <c r="Y125" s="235"/>
      <c r="Z125" s="149" t="s">
        <v>274</v>
      </c>
      <c r="AA125" s="239"/>
      <c r="AB125" s="240"/>
      <c r="AC125" s="239"/>
      <c r="AD125" s="240"/>
      <c r="AE125" s="239"/>
      <c r="AF125" s="240"/>
      <c r="AG125" s="239"/>
      <c r="AH125" s="240"/>
      <c r="AI125" s="239"/>
      <c r="AJ125" s="240"/>
      <c r="AL125" s="137">
        <v>120</v>
      </c>
      <c r="AM125" s="137" t="str">
        <f>IF(申込一覧表!AA125="","",申込一覧表!AA125)</f>
        <v/>
      </c>
      <c r="AN125" s="146" t="str">
        <f>IF(申込一覧表!B125="","",申込一覧表!B125)</f>
        <v/>
      </c>
    </row>
    <row r="126" spans="1:40" ht="15">
      <c r="A126" s="235"/>
      <c r="B126" s="149" t="s">
        <v>275</v>
      </c>
      <c r="C126" s="239"/>
      <c r="D126" s="240"/>
      <c r="E126" s="239"/>
      <c r="F126" s="240"/>
      <c r="G126" s="239"/>
      <c r="H126" s="240"/>
      <c r="I126" s="239"/>
      <c r="J126" s="240"/>
      <c r="K126" s="239"/>
      <c r="L126" s="240"/>
      <c r="M126" s="235"/>
      <c r="N126" s="149" t="s">
        <v>275</v>
      </c>
      <c r="O126" s="239"/>
      <c r="P126" s="240"/>
      <c r="Q126" s="239"/>
      <c r="R126" s="240"/>
      <c r="S126" s="239"/>
      <c r="T126" s="240"/>
      <c r="U126" s="239"/>
      <c r="V126" s="240"/>
      <c r="W126" s="239"/>
      <c r="X126" s="240"/>
      <c r="Y126" s="235"/>
      <c r="Z126" s="149" t="s">
        <v>275</v>
      </c>
      <c r="AA126" s="239"/>
      <c r="AB126" s="240"/>
      <c r="AC126" s="239"/>
      <c r="AD126" s="240"/>
      <c r="AE126" s="239"/>
      <c r="AF126" s="240"/>
      <c r="AG126" s="239"/>
      <c r="AH126" s="240"/>
      <c r="AI126" s="239"/>
      <c r="AJ126" s="240"/>
      <c r="AL126" s="137">
        <v>121</v>
      </c>
      <c r="AM126" s="137" t="str">
        <f>IF(申込一覧表!AA126="","",申込一覧表!AA126)</f>
        <v/>
      </c>
      <c r="AN126" s="146" t="str">
        <f>IF(申込一覧表!B126="","",申込一覧表!B126)</f>
        <v/>
      </c>
    </row>
    <row r="127" spans="1:40" ht="15.75" thickBot="1">
      <c r="A127" s="236"/>
      <c r="B127" s="150" t="s">
        <v>276</v>
      </c>
      <c r="C127" s="243"/>
      <c r="D127" s="244"/>
      <c r="E127" s="243"/>
      <c r="F127" s="244"/>
      <c r="G127" s="243"/>
      <c r="H127" s="244"/>
      <c r="I127" s="243"/>
      <c r="J127" s="244"/>
      <c r="K127" s="243"/>
      <c r="L127" s="244"/>
      <c r="M127" s="236"/>
      <c r="N127" s="150" t="s">
        <v>276</v>
      </c>
      <c r="O127" s="243"/>
      <c r="P127" s="244"/>
      <c r="Q127" s="243"/>
      <c r="R127" s="244"/>
      <c r="S127" s="243"/>
      <c r="T127" s="244"/>
      <c r="U127" s="243"/>
      <c r="V127" s="244"/>
      <c r="W127" s="243"/>
      <c r="X127" s="244"/>
      <c r="Y127" s="236"/>
      <c r="Z127" s="150" t="s">
        <v>276</v>
      </c>
      <c r="AA127" s="243"/>
      <c r="AB127" s="244"/>
      <c r="AC127" s="243"/>
      <c r="AD127" s="244"/>
      <c r="AE127" s="243"/>
      <c r="AF127" s="244"/>
      <c r="AG127" s="243"/>
      <c r="AH127" s="244"/>
      <c r="AI127" s="243"/>
      <c r="AJ127" s="244"/>
      <c r="AL127" s="137">
        <v>122</v>
      </c>
      <c r="AM127" s="137" t="str">
        <f>IF(申込一覧表!AA127="","",申込一覧表!AA127)</f>
        <v/>
      </c>
      <c r="AN127" s="146" t="str">
        <f>IF(申込一覧表!B127="","",申込一覧表!B127)</f>
        <v/>
      </c>
    </row>
    <row r="128" spans="1:40" ht="15">
      <c r="A128" s="234" t="s">
        <v>293</v>
      </c>
      <c r="B128" s="148" t="s">
        <v>273</v>
      </c>
      <c r="C128" s="245"/>
      <c r="D128" s="246"/>
      <c r="E128" s="245"/>
      <c r="F128" s="246"/>
      <c r="G128" s="245"/>
      <c r="H128" s="246"/>
      <c r="I128" s="245"/>
      <c r="J128" s="246"/>
      <c r="K128" s="245"/>
      <c r="L128" s="246"/>
      <c r="M128" s="234" t="s">
        <v>294</v>
      </c>
      <c r="N128" s="148" t="s">
        <v>273</v>
      </c>
      <c r="O128" s="245"/>
      <c r="P128" s="246"/>
      <c r="Q128" s="245"/>
      <c r="R128" s="246"/>
      <c r="S128" s="245"/>
      <c r="T128" s="246"/>
      <c r="U128" s="245"/>
      <c r="V128" s="246"/>
      <c r="W128" s="245"/>
      <c r="X128" s="246"/>
      <c r="Y128" s="234" t="s">
        <v>294</v>
      </c>
      <c r="Z128" s="148" t="s">
        <v>273</v>
      </c>
      <c r="AA128" s="245"/>
      <c r="AB128" s="246"/>
      <c r="AC128" s="245"/>
      <c r="AD128" s="246"/>
      <c r="AE128" s="245"/>
      <c r="AF128" s="246"/>
      <c r="AG128" s="245"/>
      <c r="AH128" s="246"/>
      <c r="AI128" s="245"/>
      <c r="AJ128" s="246"/>
      <c r="AL128" s="137">
        <v>123</v>
      </c>
      <c r="AM128" s="137" t="str">
        <f>IF(申込一覧表!AA128="","",申込一覧表!AA128)</f>
        <v/>
      </c>
      <c r="AN128" s="146" t="str">
        <f>IF(申込一覧表!B128="","",申込一覧表!B128)</f>
        <v/>
      </c>
    </row>
    <row r="129" spans="1:40" ht="15">
      <c r="A129" s="235"/>
      <c r="B129" s="149" t="s">
        <v>274</v>
      </c>
      <c r="C129" s="239"/>
      <c r="D129" s="240"/>
      <c r="E129" s="239"/>
      <c r="F129" s="240"/>
      <c r="G129" s="239"/>
      <c r="H129" s="240"/>
      <c r="I129" s="239"/>
      <c r="J129" s="240"/>
      <c r="K129" s="239"/>
      <c r="L129" s="240"/>
      <c r="M129" s="235"/>
      <c r="N129" s="149" t="s">
        <v>274</v>
      </c>
      <c r="O129" s="239"/>
      <c r="P129" s="240"/>
      <c r="Q129" s="239"/>
      <c r="R129" s="240"/>
      <c r="S129" s="239"/>
      <c r="T129" s="240"/>
      <c r="U129" s="239"/>
      <c r="V129" s="240"/>
      <c r="W129" s="239"/>
      <c r="X129" s="240"/>
      <c r="Y129" s="235"/>
      <c r="Z129" s="149" t="s">
        <v>274</v>
      </c>
      <c r="AA129" s="239"/>
      <c r="AB129" s="240"/>
      <c r="AC129" s="239"/>
      <c r="AD129" s="240"/>
      <c r="AE129" s="239"/>
      <c r="AF129" s="240"/>
      <c r="AG129" s="239"/>
      <c r="AH129" s="240"/>
      <c r="AI129" s="239"/>
      <c r="AJ129" s="240"/>
      <c r="AL129" s="137">
        <v>124</v>
      </c>
      <c r="AM129" s="137" t="str">
        <f>IF(申込一覧表!AA129="","",申込一覧表!AA129)</f>
        <v/>
      </c>
      <c r="AN129" s="146" t="str">
        <f>IF(申込一覧表!B129="","",申込一覧表!B129)</f>
        <v/>
      </c>
    </row>
    <row r="130" spans="1:40" ht="15">
      <c r="A130" s="235"/>
      <c r="B130" s="149" t="s">
        <v>275</v>
      </c>
      <c r="C130" s="239"/>
      <c r="D130" s="240"/>
      <c r="E130" s="239"/>
      <c r="F130" s="240"/>
      <c r="G130" s="239"/>
      <c r="H130" s="240"/>
      <c r="I130" s="239"/>
      <c r="J130" s="240"/>
      <c r="K130" s="239"/>
      <c r="L130" s="240"/>
      <c r="M130" s="235"/>
      <c r="N130" s="149" t="s">
        <v>275</v>
      </c>
      <c r="O130" s="239"/>
      <c r="P130" s="240"/>
      <c r="Q130" s="239"/>
      <c r="R130" s="240"/>
      <c r="S130" s="239"/>
      <c r="T130" s="240"/>
      <c r="U130" s="239"/>
      <c r="V130" s="240"/>
      <c r="W130" s="239"/>
      <c r="X130" s="240"/>
      <c r="Y130" s="235"/>
      <c r="Z130" s="149" t="s">
        <v>275</v>
      </c>
      <c r="AA130" s="239"/>
      <c r="AB130" s="240"/>
      <c r="AC130" s="239"/>
      <c r="AD130" s="240"/>
      <c r="AE130" s="239"/>
      <c r="AF130" s="240"/>
      <c r="AG130" s="239"/>
      <c r="AH130" s="240"/>
      <c r="AI130" s="239"/>
      <c r="AJ130" s="240"/>
      <c r="AL130" s="137">
        <v>125</v>
      </c>
      <c r="AM130" s="137" t="str">
        <f>IF(申込一覧表!AA130="","",申込一覧表!AA130)</f>
        <v/>
      </c>
      <c r="AN130" s="146" t="str">
        <f>IF(申込一覧表!B130="","",申込一覧表!B130)</f>
        <v/>
      </c>
    </row>
    <row r="131" spans="1:40" ht="15.75" thickBot="1">
      <c r="A131" s="236"/>
      <c r="B131" s="150" t="s">
        <v>276</v>
      </c>
      <c r="C131" s="243"/>
      <c r="D131" s="244"/>
      <c r="E131" s="243"/>
      <c r="F131" s="244"/>
      <c r="G131" s="243"/>
      <c r="H131" s="244"/>
      <c r="I131" s="243"/>
      <c r="J131" s="244"/>
      <c r="K131" s="243"/>
      <c r="L131" s="244"/>
      <c r="M131" s="236"/>
      <c r="N131" s="150" t="s">
        <v>276</v>
      </c>
      <c r="O131" s="243"/>
      <c r="P131" s="244"/>
      <c r="Q131" s="243"/>
      <c r="R131" s="244"/>
      <c r="S131" s="243"/>
      <c r="T131" s="244"/>
      <c r="U131" s="243"/>
      <c r="V131" s="244"/>
      <c r="W131" s="243"/>
      <c r="X131" s="244"/>
      <c r="Y131" s="236"/>
      <c r="Z131" s="150" t="s">
        <v>276</v>
      </c>
      <c r="AA131" s="243"/>
      <c r="AB131" s="244"/>
      <c r="AC131" s="243"/>
      <c r="AD131" s="244"/>
      <c r="AE131" s="243"/>
      <c r="AF131" s="244"/>
      <c r="AG131" s="243"/>
      <c r="AH131" s="244"/>
      <c r="AI131" s="243"/>
      <c r="AJ131" s="244"/>
      <c r="AL131" s="137">
        <v>126</v>
      </c>
      <c r="AM131" s="137" t="str">
        <f>IF(申込一覧表!AA131="","",申込一覧表!AA131)</f>
        <v/>
      </c>
      <c r="AN131" s="146" t="str">
        <f>IF(申込一覧表!B131="","",申込一覧表!B131)</f>
        <v/>
      </c>
    </row>
    <row r="132" spans="1:40" ht="14.25" thickBot="1">
      <c r="A132" s="261" t="s">
        <v>295</v>
      </c>
      <c r="B132" s="262"/>
      <c r="C132" s="261"/>
      <c r="D132" s="262"/>
      <c r="E132" s="261"/>
      <c r="F132" s="262"/>
      <c r="G132" s="261"/>
      <c r="H132" s="262"/>
      <c r="I132" s="261"/>
      <c r="J132" s="262"/>
      <c r="K132" s="261"/>
      <c r="L132" s="262"/>
      <c r="M132" s="261" t="s">
        <v>295</v>
      </c>
      <c r="N132" s="262"/>
      <c r="O132" s="261"/>
      <c r="P132" s="262"/>
      <c r="Q132" s="261"/>
      <c r="R132" s="262"/>
      <c r="S132" s="261"/>
      <c r="T132" s="262"/>
      <c r="U132" s="261"/>
      <c r="V132" s="262"/>
      <c r="W132" s="261"/>
      <c r="X132" s="262"/>
      <c r="Y132" s="261" t="s">
        <v>295</v>
      </c>
      <c r="Z132" s="262"/>
      <c r="AA132" s="261"/>
      <c r="AB132" s="262"/>
      <c r="AC132" s="261"/>
      <c r="AD132" s="262"/>
      <c r="AE132" s="261"/>
      <c r="AF132" s="262"/>
      <c r="AG132" s="261"/>
      <c r="AH132" s="262"/>
      <c r="AI132" s="261"/>
      <c r="AJ132" s="262"/>
      <c r="AL132" s="137">
        <v>127</v>
      </c>
      <c r="AM132" s="137" t="str">
        <f>IF(申込一覧表!AA132="","",申込一覧表!AA132)</f>
        <v/>
      </c>
      <c r="AN132" s="146" t="str">
        <f>IF(申込一覧表!B132="","",申込一覧表!B132)</f>
        <v/>
      </c>
    </row>
    <row r="133" spans="1:40">
      <c r="Z133" s="137">
        <v>80</v>
      </c>
      <c r="AA133" s="137" t="str">
        <f>IF(申込一覧表!AA85="","",申込一覧表!AA85)</f>
        <v/>
      </c>
      <c r="AB133" s="146" t="str">
        <f>IF(申込一覧表!B85="","",申込一覧表!B85)</f>
        <v/>
      </c>
      <c r="AL133" s="137">
        <v>128</v>
      </c>
      <c r="AM133" s="137" t="str">
        <f>IF(申込一覧表!AA133="","",申込一覧表!AA133)</f>
        <v/>
      </c>
      <c r="AN133" s="146" t="str">
        <f>IF(申込一覧表!B133="","",申込一覧表!B133)</f>
        <v/>
      </c>
    </row>
    <row r="134" spans="1:40">
      <c r="Z134" s="137">
        <v>81</v>
      </c>
      <c r="AA134" s="137" t="str">
        <f>IF(申込一覧表!AA86="","",申込一覧表!AA86)</f>
        <v/>
      </c>
      <c r="AB134" s="146" t="str">
        <f>IF(申込一覧表!B86="","",申込一覧表!B86)</f>
        <v/>
      </c>
      <c r="AL134" s="137">
        <v>129</v>
      </c>
      <c r="AM134" s="137" t="str">
        <f>IF(申込一覧表!AA134="","",申込一覧表!AA134)</f>
        <v/>
      </c>
      <c r="AN134" s="146" t="str">
        <f>IF(申込一覧表!B134="","",申込一覧表!B134)</f>
        <v/>
      </c>
    </row>
    <row r="135" spans="1:40">
      <c r="Z135" s="137">
        <v>82</v>
      </c>
      <c r="AA135" s="137" t="str">
        <f>IF(申込一覧表!AA87="","",申込一覧表!AA87)</f>
        <v/>
      </c>
      <c r="AB135" s="146" t="str">
        <f>IF(申込一覧表!B87="","",申込一覧表!B87)</f>
        <v/>
      </c>
      <c r="AL135" s="137">
        <v>130</v>
      </c>
      <c r="AM135" s="137" t="str">
        <f>IF(申込一覧表!AA135="","",申込一覧表!AA135)</f>
        <v/>
      </c>
      <c r="AN135" s="146" t="str">
        <f>IF(申込一覧表!B135="","",申込一覧表!B135)</f>
        <v/>
      </c>
    </row>
    <row r="136" spans="1:40">
      <c r="Z136" s="137">
        <v>83</v>
      </c>
      <c r="AA136" s="137" t="str">
        <f>IF(申込一覧表!AA88="","",申込一覧表!AA88)</f>
        <v/>
      </c>
      <c r="AB136" s="146" t="str">
        <f>IF(申込一覧表!B88="","",申込一覧表!B88)</f>
        <v/>
      </c>
      <c r="AL136" s="137">
        <v>131</v>
      </c>
      <c r="AM136" s="137" t="str">
        <f>IF(申込一覧表!AA136="","",申込一覧表!AA136)</f>
        <v/>
      </c>
      <c r="AN136" s="146" t="str">
        <f>IF(申込一覧表!B136="","",申込一覧表!B136)</f>
        <v/>
      </c>
    </row>
    <row r="137" spans="1:40">
      <c r="Z137" s="137">
        <v>84</v>
      </c>
      <c r="AA137" s="137" t="str">
        <f>IF(申込一覧表!AA89="","",申込一覧表!AA89)</f>
        <v/>
      </c>
      <c r="AB137" s="146" t="str">
        <f>IF(申込一覧表!B89="","",申込一覧表!B89)</f>
        <v/>
      </c>
      <c r="AL137" s="137">
        <v>132</v>
      </c>
      <c r="AM137" s="137" t="str">
        <f>IF(申込一覧表!AA137="","",申込一覧表!AA137)</f>
        <v/>
      </c>
      <c r="AN137" s="146" t="str">
        <f>IF(申込一覧表!B137="","",申込一覧表!B137)</f>
        <v/>
      </c>
    </row>
    <row r="138" spans="1:40">
      <c r="Z138" s="137">
        <v>85</v>
      </c>
      <c r="AA138" s="137" t="str">
        <f>IF(申込一覧表!AA90="","",申込一覧表!AA90)</f>
        <v/>
      </c>
      <c r="AB138" s="146" t="str">
        <f>IF(申込一覧表!B90="","",申込一覧表!B90)</f>
        <v/>
      </c>
      <c r="AL138" s="137">
        <v>133</v>
      </c>
      <c r="AM138" s="137" t="str">
        <f>IF(申込一覧表!AA138="","",申込一覧表!AA138)</f>
        <v/>
      </c>
      <c r="AN138" s="146" t="str">
        <f>IF(申込一覧表!B138="","",申込一覧表!B138)</f>
        <v/>
      </c>
    </row>
    <row r="139" spans="1:40">
      <c r="Z139" s="137">
        <v>86</v>
      </c>
      <c r="AA139" s="137" t="str">
        <f>IF(申込一覧表!AA91="","",申込一覧表!AA91)</f>
        <v/>
      </c>
      <c r="AB139" s="146" t="str">
        <f>IF(申込一覧表!B91="","",申込一覧表!B91)</f>
        <v/>
      </c>
      <c r="AL139" s="137">
        <v>134</v>
      </c>
      <c r="AM139" s="137" t="str">
        <f>IF(申込一覧表!AA139="","",申込一覧表!AA139)</f>
        <v/>
      </c>
      <c r="AN139" s="146" t="str">
        <f>IF(申込一覧表!B139="","",申込一覧表!B139)</f>
        <v/>
      </c>
    </row>
    <row r="140" spans="1:40">
      <c r="Z140" s="137">
        <v>87</v>
      </c>
      <c r="AA140" s="137" t="str">
        <f>IF(申込一覧表!AA92="","",申込一覧表!AA92)</f>
        <v/>
      </c>
      <c r="AB140" s="146" t="str">
        <f>IF(申込一覧表!B92="","",申込一覧表!B92)</f>
        <v/>
      </c>
      <c r="AL140" s="137">
        <v>135</v>
      </c>
      <c r="AM140" s="137" t="str">
        <f>IF(申込一覧表!AA140="","",申込一覧表!AA140)</f>
        <v/>
      </c>
      <c r="AN140" s="146" t="str">
        <f>IF(申込一覧表!B140="","",申込一覧表!B140)</f>
        <v/>
      </c>
    </row>
    <row r="141" spans="1:40">
      <c r="Z141" s="137">
        <v>88</v>
      </c>
      <c r="AA141" s="137" t="str">
        <f>IF(申込一覧表!AA93="","",申込一覧表!AA93)</f>
        <v/>
      </c>
      <c r="AB141" s="146" t="str">
        <f>IF(申込一覧表!B93="","",申込一覧表!B93)</f>
        <v/>
      </c>
      <c r="AL141" s="137">
        <v>136</v>
      </c>
      <c r="AM141" s="137" t="str">
        <f>IF(申込一覧表!AA141="","",申込一覧表!AA141)</f>
        <v/>
      </c>
      <c r="AN141" s="146" t="str">
        <f>IF(申込一覧表!B141="","",申込一覧表!B141)</f>
        <v/>
      </c>
    </row>
    <row r="142" spans="1:40">
      <c r="Z142" s="137">
        <v>89</v>
      </c>
      <c r="AA142" s="137" t="str">
        <f>IF(申込一覧表!AA94="","",申込一覧表!AA94)</f>
        <v/>
      </c>
      <c r="AB142" s="146" t="str">
        <f>IF(申込一覧表!B94="","",申込一覧表!B94)</f>
        <v/>
      </c>
      <c r="AL142" s="137">
        <v>137</v>
      </c>
      <c r="AM142" s="137" t="str">
        <f>IF(申込一覧表!AA142="","",申込一覧表!AA142)</f>
        <v/>
      </c>
      <c r="AN142" s="146" t="str">
        <f>IF(申込一覧表!B142="","",申込一覧表!B142)</f>
        <v/>
      </c>
    </row>
    <row r="143" spans="1:40">
      <c r="Z143" s="137">
        <v>90</v>
      </c>
      <c r="AA143" s="137" t="str">
        <f>IF(申込一覧表!AA95="","",申込一覧表!AA95)</f>
        <v/>
      </c>
      <c r="AB143" s="146" t="str">
        <f>IF(申込一覧表!B95="","",申込一覧表!B95)</f>
        <v/>
      </c>
      <c r="AL143" s="137">
        <v>138</v>
      </c>
      <c r="AM143" s="137" t="str">
        <f>IF(申込一覧表!AA143="","",申込一覧表!AA143)</f>
        <v/>
      </c>
      <c r="AN143" s="146" t="str">
        <f>IF(申込一覧表!B143="","",申込一覧表!B143)</f>
        <v/>
      </c>
    </row>
    <row r="144" spans="1:40">
      <c r="Z144" s="137">
        <v>91</v>
      </c>
      <c r="AA144" s="137" t="str">
        <f>IF(申込一覧表!AA96="","",申込一覧表!AA96)</f>
        <v/>
      </c>
      <c r="AB144" s="146" t="str">
        <f>IF(申込一覧表!B96="","",申込一覧表!B96)</f>
        <v/>
      </c>
      <c r="AL144" s="137">
        <v>139</v>
      </c>
      <c r="AM144" s="137" t="str">
        <f>IF(申込一覧表!AA144="","",申込一覧表!AA144)</f>
        <v/>
      </c>
      <c r="AN144" s="146" t="str">
        <f>IF(申込一覧表!B144="","",申込一覧表!B144)</f>
        <v/>
      </c>
    </row>
    <row r="145" spans="26:40">
      <c r="Z145" s="137">
        <v>92</v>
      </c>
      <c r="AA145" s="137" t="str">
        <f>IF(申込一覧表!AA97="","",申込一覧表!AA97)</f>
        <v/>
      </c>
      <c r="AB145" s="146" t="str">
        <f>IF(申込一覧表!B97="","",申込一覧表!B97)</f>
        <v/>
      </c>
      <c r="AL145" s="137">
        <v>140</v>
      </c>
      <c r="AM145" s="137" t="str">
        <f>IF(申込一覧表!AA145="","",申込一覧表!AA145)</f>
        <v/>
      </c>
      <c r="AN145" s="146" t="str">
        <f>IF(申込一覧表!B145="","",申込一覧表!B145)</f>
        <v/>
      </c>
    </row>
    <row r="146" spans="26:40">
      <c r="Z146" s="137">
        <v>93</v>
      </c>
      <c r="AA146" s="137" t="str">
        <f>IF(申込一覧表!AA98="","",申込一覧表!AA98)</f>
        <v/>
      </c>
      <c r="AB146" s="146" t="str">
        <f>IF(申込一覧表!B98="","",申込一覧表!B98)</f>
        <v/>
      </c>
      <c r="AL146" s="137">
        <v>141</v>
      </c>
      <c r="AM146" s="137" t="str">
        <f>IF(申込一覧表!AA146="","",申込一覧表!AA146)</f>
        <v/>
      </c>
      <c r="AN146" s="146" t="str">
        <f>IF(申込一覧表!B146="","",申込一覧表!B146)</f>
        <v/>
      </c>
    </row>
    <row r="147" spans="26:40">
      <c r="Z147" s="137">
        <v>94</v>
      </c>
      <c r="AA147" s="137" t="str">
        <f>IF(申込一覧表!AA99="","",申込一覧表!AA99)</f>
        <v/>
      </c>
      <c r="AB147" s="146" t="str">
        <f>IF(申込一覧表!B99="","",申込一覧表!B99)</f>
        <v/>
      </c>
      <c r="AL147" s="137">
        <v>142</v>
      </c>
      <c r="AM147" s="137" t="str">
        <f>IF(申込一覧表!AA147="","",申込一覧表!AA147)</f>
        <v/>
      </c>
      <c r="AN147" s="146" t="str">
        <f>IF(申込一覧表!B147="","",申込一覧表!B147)</f>
        <v/>
      </c>
    </row>
    <row r="148" spans="26:40">
      <c r="Z148" s="137">
        <v>95</v>
      </c>
      <c r="AA148" s="137" t="str">
        <f>IF(申込一覧表!AA100="","",申込一覧表!AA100)</f>
        <v/>
      </c>
      <c r="AB148" s="146" t="str">
        <f>IF(申込一覧表!B100="","",申込一覧表!B100)</f>
        <v/>
      </c>
      <c r="AL148" s="137">
        <v>143</v>
      </c>
      <c r="AM148" s="137" t="str">
        <f>IF(申込一覧表!AA148="","",申込一覧表!AA148)</f>
        <v/>
      </c>
      <c r="AN148" s="146" t="str">
        <f>IF(申込一覧表!B148="","",申込一覧表!B148)</f>
        <v/>
      </c>
    </row>
    <row r="149" spans="26:40">
      <c r="Z149" s="137">
        <v>96</v>
      </c>
      <c r="AA149" s="137" t="str">
        <f>IF(申込一覧表!AA101="","",申込一覧表!AA101)</f>
        <v/>
      </c>
      <c r="AB149" s="146" t="str">
        <f>IF(申込一覧表!B101="","",申込一覧表!B101)</f>
        <v/>
      </c>
      <c r="AL149" s="137">
        <v>144</v>
      </c>
      <c r="AM149" s="137" t="str">
        <f>IF(申込一覧表!AA149="","",申込一覧表!AA149)</f>
        <v/>
      </c>
      <c r="AN149" s="146" t="str">
        <f>IF(申込一覧表!B149="","",申込一覧表!B149)</f>
        <v/>
      </c>
    </row>
    <row r="150" spans="26:40">
      <c r="Z150" s="137">
        <v>97</v>
      </c>
      <c r="AA150" s="137" t="str">
        <f>IF(申込一覧表!AA102="","",申込一覧表!AA102)</f>
        <v/>
      </c>
      <c r="AB150" s="146" t="str">
        <f>IF(申込一覧表!B102="","",申込一覧表!B102)</f>
        <v/>
      </c>
      <c r="AL150" s="137">
        <v>145</v>
      </c>
      <c r="AM150" s="137" t="str">
        <f>IF(申込一覧表!AA150="","",申込一覧表!AA150)</f>
        <v/>
      </c>
      <c r="AN150" s="146" t="str">
        <f>IF(申込一覧表!B150="","",申込一覧表!B150)</f>
        <v/>
      </c>
    </row>
    <row r="151" spans="26:40">
      <c r="Z151" s="137">
        <v>98</v>
      </c>
      <c r="AA151" s="137" t="str">
        <f>IF(申込一覧表!AA103="","",申込一覧表!AA103)</f>
        <v/>
      </c>
      <c r="AB151" s="146" t="str">
        <f>IF(申込一覧表!B103="","",申込一覧表!B103)</f>
        <v/>
      </c>
      <c r="AL151" s="137">
        <v>146</v>
      </c>
      <c r="AM151" s="137" t="str">
        <f>IF(申込一覧表!AA151="","",申込一覧表!AA151)</f>
        <v/>
      </c>
      <c r="AN151" s="146" t="str">
        <f>IF(申込一覧表!B151="","",申込一覧表!B151)</f>
        <v/>
      </c>
    </row>
    <row r="152" spans="26:40">
      <c r="Z152" s="137">
        <v>99</v>
      </c>
      <c r="AA152" s="137" t="str">
        <f>IF(申込一覧表!AA104="","",申込一覧表!AA104)</f>
        <v/>
      </c>
      <c r="AB152" s="146" t="str">
        <f>IF(申込一覧表!B104="","",申込一覧表!B104)</f>
        <v/>
      </c>
      <c r="AL152" s="137">
        <v>147</v>
      </c>
      <c r="AM152" s="137" t="str">
        <f>IF(申込一覧表!AA152="","",申込一覧表!AA152)</f>
        <v/>
      </c>
      <c r="AN152" s="146" t="str">
        <f>IF(申込一覧表!B152="","",申込一覧表!B152)</f>
        <v/>
      </c>
    </row>
    <row r="153" spans="26:40">
      <c r="Z153" s="137">
        <v>100</v>
      </c>
      <c r="AA153" s="137" t="str">
        <f>IF(申込一覧表!AA105="","",申込一覧表!AA105)</f>
        <v/>
      </c>
      <c r="AB153" s="146" t="str">
        <f>IF(申込一覧表!B105="","",申込一覧表!B105)</f>
        <v/>
      </c>
      <c r="AL153" s="137">
        <v>148</v>
      </c>
      <c r="AM153" s="137" t="str">
        <f>IF(申込一覧表!AA153="","",申込一覧表!AA153)</f>
        <v/>
      </c>
      <c r="AN153" s="146" t="str">
        <f>IF(申込一覧表!B153="","",申込一覧表!B153)</f>
        <v/>
      </c>
    </row>
    <row r="154" spans="26:40">
      <c r="Z154" s="137">
        <v>101</v>
      </c>
      <c r="AA154" s="137" t="str">
        <f>IF(申込一覧表!AA106="","",申込一覧表!AA106)</f>
        <v/>
      </c>
      <c r="AB154" s="146" t="str">
        <f>IF(申込一覧表!B106="","",申込一覧表!B106)</f>
        <v/>
      </c>
      <c r="AL154" s="137">
        <v>149</v>
      </c>
      <c r="AM154" s="137" t="str">
        <f>IF(申込一覧表!AA154="","",申込一覧表!AA154)</f>
        <v/>
      </c>
      <c r="AN154" s="146" t="str">
        <f>IF(申込一覧表!B154="","",申込一覧表!B154)</f>
        <v/>
      </c>
    </row>
    <row r="155" spans="26:40">
      <c r="Z155" s="137">
        <v>102</v>
      </c>
      <c r="AA155" s="137" t="str">
        <f>IF(申込一覧表!AA107="","",申込一覧表!AA107)</f>
        <v/>
      </c>
      <c r="AB155" s="146" t="str">
        <f>IF(申込一覧表!B107="","",申込一覧表!B107)</f>
        <v/>
      </c>
      <c r="AL155" s="137">
        <v>150</v>
      </c>
      <c r="AM155" s="137" t="str">
        <f>IF(申込一覧表!AA155="","",申込一覧表!AA155)</f>
        <v/>
      </c>
      <c r="AN155" s="146" t="str">
        <f>IF(申込一覧表!B155="","",申込一覧表!B155)</f>
        <v/>
      </c>
    </row>
    <row r="156" spans="26:40">
      <c r="Z156" s="137">
        <v>103</v>
      </c>
      <c r="AA156" s="137" t="str">
        <f>IF(申込一覧表!AA108="","",申込一覧表!AA108)</f>
        <v/>
      </c>
      <c r="AB156" s="146" t="str">
        <f>IF(申込一覧表!B108="","",申込一覧表!B108)</f>
        <v/>
      </c>
      <c r="AL156" s="137">
        <v>151</v>
      </c>
      <c r="AM156" s="137" t="str">
        <f>IF(申込一覧表!AA156="","",申込一覧表!AA156)</f>
        <v/>
      </c>
      <c r="AN156" s="146" t="str">
        <f>IF(申込一覧表!B156="","",申込一覧表!B156)</f>
        <v/>
      </c>
    </row>
    <row r="157" spans="26:40">
      <c r="Z157" s="137">
        <v>104</v>
      </c>
      <c r="AA157" s="137" t="str">
        <f>IF(申込一覧表!AA109="","",申込一覧表!AA109)</f>
        <v/>
      </c>
      <c r="AB157" s="146" t="str">
        <f>IF(申込一覧表!B109="","",申込一覧表!B109)</f>
        <v/>
      </c>
      <c r="AL157" s="137">
        <v>152</v>
      </c>
      <c r="AM157" s="137" t="str">
        <f>IF(申込一覧表!AA157="","",申込一覧表!AA157)</f>
        <v/>
      </c>
      <c r="AN157" s="146" t="str">
        <f>IF(申込一覧表!B157="","",申込一覧表!B157)</f>
        <v/>
      </c>
    </row>
    <row r="158" spans="26:40">
      <c r="Z158" s="137">
        <v>105</v>
      </c>
      <c r="AA158" s="137" t="str">
        <f>IF(申込一覧表!AA110="","",申込一覧表!AA110)</f>
        <v/>
      </c>
      <c r="AB158" s="146" t="str">
        <f>IF(申込一覧表!B110="","",申込一覧表!B110)</f>
        <v/>
      </c>
      <c r="AL158" s="137">
        <v>153</v>
      </c>
      <c r="AM158" s="137" t="str">
        <f>IF(申込一覧表!AA158="","",申込一覧表!AA158)</f>
        <v/>
      </c>
      <c r="AN158" s="146" t="str">
        <f>IF(申込一覧表!B158="","",申込一覧表!B158)</f>
        <v/>
      </c>
    </row>
    <row r="159" spans="26:40">
      <c r="Z159" s="137">
        <v>106</v>
      </c>
      <c r="AA159" s="137" t="str">
        <f>IF(申込一覧表!AA111="","",申込一覧表!AA111)</f>
        <v/>
      </c>
      <c r="AB159" s="146" t="str">
        <f>IF(申込一覧表!B111="","",申込一覧表!B111)</f>
        <v/>
      </c>
      <c r="AL159" s="137">
        <v>154</v>
      </c>
      <c r="AM159" s="137" t="str">
        <f>IF(申込一覧表!AA159="","",申込一覧表!AA159)</f>
        <v/>
      </c>
      <c r="AN159" s="146" t="str">
        <f>IF(申込一覧表!B159="","",申込一覧表!B159)</f>
        <v/>
      </c>
    </row>
    <row r="160" spans="26:40">
      <c r="Z160" s="137">
        <v>107</v>
      </c>
      <c r="AA160" s="137" t="str">
        <f>IF(申込一覧表!AA112="","",申込一覧表!AA112)</f>
        <v/>
      </c>
      <c r="AB160" s="146" t="str">
        <f>IF(申込一覧表!B112="","",申込一覧表!B112)</f>
        <v/>
      </c>
      <c r="AL160" s="137">
        <v>155</v>
      </c>
      <c r="AM160" s="137" t="str">
        <f>IF(申込一覧表!AA160="","",申込一覧表!AA160)</f>
        <v/>
      </c>
      <c r="AN160" s="146" t="str">
        <f>IF(申込一覧表!B160="","",申込一覧表!B160)</f>
        <v/>
      </c>
    </row>
    <row r="161" spans="26:40">
      <c r="Z161" s="137">
        <v>108</v>
      </c>
      <c r="AA161" s="137" t="str">
        <f>IF(申込一覧表!AA113="","",申込一覧表!AA113)</f>
        <v/>
      </c>
      <c r="AB161" s="146" t="str">
        <f>IF(申込一覧表!B113="","",申込一覧表!B113)</f>
        <v/>
      </c>
      <c r="AL161" s="137">
        <v>156</v>
      </c>
      <c r="AM161" s="137" t="str">
        <f>IF(申込一覧表!AA161="","",申込一覧表!AA161)</f>
        <v/>
      </c>
      <c r="AN161" s="146" t="str">
        <f>IF(申込一覧表!B161="","",申込一覧表!B161)</f>
        <v/>
      </c>
    </row>
    <row r="162" spans="26:40">
      <c r="Z162" s="137">
        <v>109</v>
      </c>
      <c r="AA162" s="137" t="str">
        <f>IF(申込一覧表!AA114="","",申込一覧表!AA114)</f>
        <v/>
      </c>
      <c r="AB162" s="146" t="str">
        <f>IF(申込一覧表!B114="","",申込一覧表!B114)</f>
        <v/>
      </c>
      <c r="AL162" s="137">
        <v>157</v>
      </c>
      <c r="AM162" s="137" t="str">
        <f>IF(申込一覧表!AA162="","",申込一覧表!AA162)</f>
        <v/>
      </c>
      <c r="AN162" s="146" t="str">
        <f>IF(申込一覧表!B162="","",申込一覧表!B162)</f>
        <v/>
      </c>
    </row>
    <row r="163" spans="26:40">
      <c r="Z163" s="137">
        <v>110</v>
      </c>
      <c r="AA163" s="137" t="str">
        <f>IF(申込一覧表!AA115="","",申込一覧表!AA115)</f>
        <v/>
      </c>
      <c r="AB163" s="146" t="str">
        <f>IF(申込一覧表!B115="","",申込一覧表!B115)</f>
        <v/>
      </c>
      <c r="AL163" s="137">
        <v>158</v>
      </c>
      <c r="AM163" s="137" t="str">
        <f>IF(申込一覧表!AA163="","",申込一覧表!AA163)</f>
        <v/>
      </c>
      <c r="AN163" s="146" t="str">
        <f>IF(申込一覧表!B163="","",申込一覧表!B163)</f>
        <v/>
      </c>
    </row>
    <row r="164" spans="26:40">
      <c r="Z164" s="137">
        <v>111</v>
      </c>
      <c r="AA164" s="137" t="str">
        <f>IF(申込一覧表!AA116="","",申込一覧表!AA116)</f>
        <v/>
      </c>
      <c r="AB164" s="146" t="str">
        <f>IF(申込一覧表!B116="","",申込一覧表!B116)</f>
        <v/>
      </c>
      <c r="AL164" s="137">
        <v>159</v>
      </c>
      <c r="AM164" s="137" t="str">
        <f>IF(申込一覧表!AA164="","",申込一覧表!AA164)</f>
        <v/>
      </c>
      <c r="AN164" s="146" t="str">
        <f>IF(申込一覧表!B164="","",申込一覧表!B164)</f>
        <v/>
      </c>
    </row>
    <row r="165" spans="26:40">
      <c r="Z165" s="137">
        <v>112</v>
      </c>
      <c r="AA165" s="137" t="str">
        <f>IF(申込一覧表!AA117="","",申込一覧表!AA117)</f>
        <v/>
      </c>
      <c r="AB165" s="146" t="str">
        <f>IF(申込一覧表!B117="","",申込一覧表!B117)</f>
        <v/>
      </c>
      <c r="AL165" s="137">
        <v>160</v>
      </c>
      <c r="AM165" s="137" t="str">
        <f>IF(申込一覧表!AA165="","",申込一覧表!AA165)</f>
        <v/>
      </c>
      <c r="AN165" s="146" t="str">
        <f>IF(申込一覧表!B165="","",申込一覧表!B165)</f>
        <v/>
      </c>
    </row>
    <row r="166" spans="26:40">
      <c r="Z166" s="137">
        <v>113</v>
      </c>
      <c r="AA166" s="137" t="str">
        <f>IF(申込一覧表!AA118="","",申込一覧表!AA118)</f>
        <v/>
      </c>
      <c r="AB166" s="146" t="str">
        <f>IF(申込一覧表!B118="","",申込一覧表!B118)</f>
        <v/>
      </c>
      <c r="AL166" s="137">
        <v>161</v>
      </c>
      <c r="AM166" s="137" t="str">
        <f>IF(申込一覧表!AA166="","",申込一覧表!AA166)</f>
        <v/>
      </c>
      <c r="AN166" s="146" t="str">
        <f>IF(申込一覧表!B166="","",申込一覧表!B166)</f>
        <v/>
      </c>
    </row>
    <row r="167" spans="26:40">
      <c r="Z167" s="137">
        <v>114</v>
      </c>
      <c r="AA167" s="137" t="str">
        <f>IF(申込一覧表!AA119="","",申込一覧表!AA119)</f>
        <v/>
      </c>
      <c r="AB167" s="146" t="str">
        <f>IF(申込一覧表!B119="","",申込一覧表!B119)</f>
        <v/>
      </c>
      <c r="AL167" s="137">
        <v>162</v>
      </c>
      <c r="AM167" s="137" t="str">
        <f>IF(申込一覧表!AA167="","",申込一覧表!AA167)</f>
        <v/>
      </c>
      <c r="AN167" s="146" t="str">
        <f>IF(申込一覧表!B167="","",申込一覧表!B167)</f>
        <v/>
      </c>
    </row>
    <row r="168" spans="26:40">
      <c r="Z168" s="137">
        <v>115</v>
      </c>
      <c r="AA168" s="137" t="str">
        <f>IF(申込一覧表!AA120="","",申込一覧表!AA120)</f>
        <v/>
      </c>
      <c r="AB168" s="146" t="str">
        <f>IF(申込一覧表!B120="","",申込一覧表!B120)</f>
        <v/>
      </c>
      <c r="AL168" s="137">
        <v>163</v>
      </c>
      <c r="AM168" s="137" t="str">
        <f>IF(申込一覧表!AA168="","",申込一覧表!AA168)</f>
        <v/>
      </c>
      <c r="AN168" s="146" t="str">
        <f>IF(申込一覧表!B168="","",申込一覧表!B168)</f>
        <v/>
      </c>
    </row>
    <row r="169" spans="26:40">
      <c r="Z169" s="137">
        <v>116</v>
      </c>
      <c r="AA169" s="137" t="str">
        <f>IF(申込一覧表!AA121="","",申込一覧表!AA121)</f>
        <v/>
      </c>
      <c r="AB169" s="146" t="str">
        <f>IF(申込一覧表!B121="","",申込一覧表!B121)</f>
        <v/>
      </c>
    </row>
    <row r="170" spans="26:40">
      <c r="Z170" s="137">
        <v>117</v>
      </c>
      <c r="AA170" s="137" t="str">
        <f>IF(申込一覧表!AA122="","",申込一覧表!AA122)</f>
        <v/>
      </c>
      <c r="AB170" s="146" t="str">
        <f>IF(申込一覧表!B122="","",申込一覧表!B122)</f>
        <v/>
      </c>
    </row>
    <row r="171" spans="26:40">
      <c r="Z171" s="137">
        <v>118</v>
      </c>
      <c r="AA171" s="137" t="str">
        <f>IF(申込一覧表!AA123="","",申込一覧表!AA123)</f>
        <v/>
      </c>
      <c r="AB171" s="146" t="str">
        <f>IF(申込一覧表!B123="","",申込一覧表!B123)</f>
        <v/>
      </c>
    </row>
    <row r="172" spans="26:40">
      <c r="Z172" s="137">
        <v>119</v>
      </c>
      <c r="AA172" s="137" t="str">
        <f>IF(申込一覧表!AA124="","",申込一覧表!AA124)</f>
        <v/>
      </c>
      <c r="AB172" s="146" t="str">
        <f>IF(申込一覧表!B124="","",申込一覧表!B124)</f>
        <v/>
      </c>
    </row>
    <row r="173" spans="26:40">
      <c r="Z173" s="137">
        <v>120</v>
      </c>
      <c r="AA173" s="137" t="str">
        <f>IF(申込一覧表!AA125="","",申込一覧表!AA125)</f>
        <v/>
      </c>
      <c r="AB173" s="146" t="str">
        <f>IF(申込一覧表!B125="","",申込一覧表!B125)</f>
        <v/>
      </c>
    </row>
    <row r="174" spans="26:40">
      <c r="Z174" s="137">
        <v>121</v>
      </c>
      <c r="AA174" s="137" t="str">
        <f>IF(申込一覧表!AA126="","",申込一覧表!AA126)</f>
        <v/>
      </c>
      <c r="AB174" s="146" t="str">
        <f>IF(申込一覧表!B126="","",申込一覧表!B126)</f>
        <v/>
      </c>
    </row>
    <row r="175" spans="26:40">
      <c r="Z175" s="137">
        <v>122</v>
      </c>
      <c r="AA175" s="137" t="str">
        <f>IF(申込一覧表!AA127="","",申込一覧表!AA127)</f>
        <v/>
      </c>
      <c r="AB175" s="146" t="str">
        <f>IF(申込一覧表!B127="","",申込一覧表!B127)</f>
        <v/>
      </c>
    </row>
    <row r="176" spans="26:40">
      <c r="Z176" s="137">
        <v>123</v>
      </c>
      <c r="AA176" s="137" t="str">
        <f>IF(申込一覧表!AA128="","",申込一覧表!AA128)</f>
        <v/>
      </c>
      <c r="AB176" s="146" t="str">
        <f>IF(申込一覧表!B128="","",申込一覧表!B128)</f>
        <v/>
      </c>
    </row>
    <row r="177" spans="26:28">
      <c r="Z177" s="137">
        <v>124</v>
      </c>
      <c r="AA177" s="137" t="str">
        <f>IF(申込一覧表!AA129="","",申込一覧表!AA129)</f>
        <v/>
      </c>
      <c r="AB177" s="146" t="str">
        <f>IF(申込一覧表!B129="","",申込一覧表!B129)</f>
        <v/>
      </c>
    </row>
    <row r="178" spans="26:28">
      <c r="Z178" s="137">
        <v>125</v>
      </c>
      <c r="AA178" s="137" t="str">
        <f>IF(申込一覧表!AA130="","",申込一覧表!AA130)</f>
        <v/>
      </c>
      <c r="AB178" s="146" t="str">
        <f>IF(申込一覧表!B130="","",申込一覧表!B130)</f>
        <v/>
      </c>
    </row>
    <row r="179" spans="26:28">
      <c r="Z179" s="137">
        <v>126</v>
      </c>
      <c r="AA179" s="137" t="str">
        <f>IF(申込一覧表!AA131="","",申込一覧表!AA131)</f>
        <v/>
      </c>
      <c r="AB179" s="146" t="str">
        <f>IF(申込一覧表!B131="","",申込一覧表!B131)</f>
        <v/>
      </c>
    </row>
    <row r="180" spans="26:28">
      <c r="Z180" s="137">
        <v>127</v>
      </c>
      <c r="AA180" s="137" t="str">
        <f>IF(申込一覧表!AA132="","",申込一覧表!AA132)</f>
        <v/>
      </c>
      <c r="AB180" s="146" t="str">
        <f>IF(申込一覧表!B132="","",申込一覧表!B132)</f>
        <v/>
      </c>
    </row>
    <row r="181" spans="26:28">
      <c r="Z181" s="137">
        <v>128</v>
      </c>
      <c r="AA181" s="137" t="str">
        <f>IF(申込一覧表!AA133="","",申込一覧表!AA133)</f>
        <v/>
      </c>
      <c r="AB181" s="146" t="str">
        <f>IF(申込一覧表!B133="","",申込一覧表!B133)</f>
        <v/>
      </c>
    </row>
    <row r="182" spans="26:28">
      <c r="Z182" s="137">
        <v>129</v>
      </c>
      <c r="AA182" s="137" t="str">
        <f>IF(申込一覧表!AA134="","",申込一覧表!AA134)</f>
        <v/>
      </c>
      <c r="AB182" s="146" t="str">
        <f>IF(申込一覧表!B134="","",申込一覧表!B134)</f>
        <v/>
      </c>
    </row>
    <row r="183" spans="26:28">
      <c r="Z183" s="137">
        <v>130</v>
      </c>
      <c r="AA183" s="137" t="str">
        <f>IF(申込一覧表!AA135="","",申込一覧表!AA135)</f>
        <v/>
      </c>
      <c r="AB183" s="146" t="str">
        <f>IF(申込一覧表!B135="","",申込一覧表!B135)</f>
        <v/>
      </c>
    </row>
    <row r="184" spans="26:28">
      <c r="Z184" s="137">
        <v>131</v>
      </c>
      <c r="AA184" s="137" t="str">
        <f>IF(申込一覧表!AA136="","",申込一覧表!AA136)</f>
        <v/>
      </c>
      <c r="AB184" s="146" t="str">
        <f>IF(申込一覧表!B136="","",申込一覧表!B136)</f>
        <v/>
      </c>
    </row>
    <row r="185" spans="26:28">
      <c r="Z185" s="137">
        <v>132</v>
      </c>
      <c r="AA185" s="137" t="str">
        <f>IF(申込一覧表!AA137="","",申込一覧表!AA137)</f>
        <v/>
      </c>
      <c r="AB185" s="146" t="str">
        <f>IF(申込一覧表!B137="","",申込一覧表!B137)</f>
        <v/>
      </c>
    </row>
    <row r="186" spans="26:28">
      <c r="Z186" s="137">
        <v>133</v>
      </c>
      <c r="AA186" s="137" t="str">
        <f>IF(申込一覧表!AA138="","",申込一覧表!AA138)</f>
        <v/>
      </c>
      <c r="AB186" s="146" t="str">
        <f>IF(申込一覧表!B138="","",申込一覧表!B138)</f>
        <v/>
      </c>
    </row>
    <row r="187" spans="26:28">
      <c r="Z187" s="137">
        <v>134</v>
      </c>
      <c r="AA187" s="137" t="str">
        <f>IF(申込一覧表!AA139="","",申込一覧表!AA139)</f>
        <v/>
      </c>
      <c r="AB187" s="146" t="str">
        <f>IF(申込一覧表!B139="","",申込一覧表!B139)</f>
        <v/>
      </c>
    </row>
    <row r="188" spans="26:28">
      <c r="Z188" s="137">
        <v>135</v>
      </c>
      <c r="AA188" s="137" t="str">
        <f>IF(申込一覧表!AA140="","",申込一覧表!AA140)</f>
        <v/>
      </c>
      <c r="AB188" s="146" t="str">
        <f>IF(申込一覧表!B140="","",申込一覧表!B140)</f>
        <v/>
      </c>
    </row>
    <row r="189" spans="26:28">
      <c r="Z189" s="137">
        <v>136</v>
      </c>
      <c r="AA189" s="137" t="str">
        <f>IF(申込一覧表!AA141="","",申込一覧表!AA141)</f>
        <v/>
      </c>
      <c r="AB189" s="146" t="str">
        <f>IF(申込一覧表!B141="","",申込一覧表!B141)</f>
        <v/>
      </c>
    </row>
    <row r="190" spans="26:28">
      <c r="Z190" s="137">
        <v>137</v>
      </c>
      <c r="AA190" s="137" t="str">
        <f>IF(申込一覧表!AA142="","",申込一覧表!AA142)</f>
        <v/>
      </c>
      <c r="AB190" s="146" t="str">
        <f>IF(申込一覧表!B142="","",申込一覧表!B142)</f>
        <v/>
      </c>
    </row>
    <row r="191" spans="26:28">
      <c r="Z191" s="137">
        <v>138</v>
      </c>
      <c r="AA191" s="137" t="str">
        <f>IF(申込一覧表!AA143="","",申込一覧表!AA143)</f>
        <v/>
      </c>
      <c r="AB191" s="146" t="str">
        <f>IF(申込一覧表!B143="","",申込一覧表!B143)</f>
        <v/>
      </c>
    </row>
    <row r="192" spans="26:28">
      <c r="Z192" s="137">
        <v>139</v>
      </c>
      <c r="AA192" s="137" t="str">
        <f>IF(申込一覧表!AA144="","",申込一覧表!AA144)</f>
        <v/>
      </c>
      <c r="AB192" s="146" t="str">
        <f>IF(申込一覧表!B144="","",申込一覧表!B144)</f>
        <v/>
      </c>
    </row>
    <row r="193" spans="26:28">
      <c r="Z193" s="137">
        <v>140</v>
      </c>
      <c r="AA193" s="137" t="str">
        <f>IF(申込一覧表!AA145="","",申込一覧表!AA145)</f>
        <v/>
      </c>
      <c r="AB193" s="146" t="str">
        <f>IF(申込一覧表!B145="","",申込一覧表!B145)</f>
        <v/>
      </c>
    </row>
    <row r="194" spans="26:28">
      <c r="Z194" s="137">
        <v>141</v>
      </c>
      <c r="AA194" s="137" t="str">
        <f>IF(申込一覧表!AA146="","",申込一覧表!AA146)</f>
        <v/>
      </c>
      <c r="AB194" s="146" t="str">
        <f>IF(申込一覧表!B146="","",申込一覧表!B146)</f>
        <v/>
      </c>
    </row>
    <row r="195" spans="26:28">
      <c r="Z195" s="137">
        <v>142</v>
      </c>
      <c r="AA195" s="137" t="str">
        <f>IF(申込一覧表!AA147="","",申込一覧表!AA147)</f>
        <v/>
      </c>
      <c r="AB195" s="146" t="str">
        <f>IF(申込一覧表!B147="","",申込一覧表!B147)</f>
        <v/>
      </c>
    </row>
    <row r="196" spans="26:28">
      <c r="Z196" s="137">
        <v>143</v>
      </c>
      <c r="AA196" s="137" t="str">
        <f>IF(申込一覧表!AA148="","",申込一覧表!AA148)</f>
        <v/>
      </c>
      <c r="AB196" s="146" t="str">
        <f>IF(申込一覧表!B148="","",申込一覧表!B148)</f>
        <v/>
      </c>
    </row>
    <row r="197" spans="26:28">
      <c r="Z197" s="137">
        <v>144</v>
      </c>
      <c r="AA197" s="137" t="str">
        <f>IF(申込一覧表!AA149="","",申込一覧表!AA149)</f>
        <v/>
      </c>
      <c r="AB197" s="146" t="str">
        <f>IF(申込一覧表!B149="","",申込一覧表!B149)</f>
        <v/>
      </c>
    </row>
    <row r="198" spans="26:28">
      <c r="Z198" s="137">
        <v>145</v>
      </c>
      <c r="AA198" s="137" t="str">
        <f>IF(申込一覧表!AA150="","",申込一覧表!AA150)</f>
        <v/>
      </c>
      <c r="AB198" s="146" t="str">
        <f>IF(申込一覧表!B150="","",申込一覧表!B150)</f>
        <v/>
      </c>
    </row>
    <row r="199" spans="26:28">
      <c r="Z199" s="137">
        <v>146</v>
      </c>
      <c r="AA199" s="137" t="str">
        <f>IF(申込一覧表!AA151="","",申込一覧表!AA151)</f>
        <v/>
      </c>
      <c r="AB199" s="146" t="str">
        <f>IF(申込一覧表!B151="","",申込一覧表!B151)</f>
        <v/>
      </c>
    </row>
    <row r="200" spans="26:28">
      <c r="Z200" s="137">
        <v>147</v>
      </c>
      <c r="AA200" s="137" t="str">
        <f>IF(申込一覧表!AA152="","",申込一覧表!AA152)</f>
        <v/>
      </c>
      <c r="AB200" s="146" t="str">
        <f>IF(申込一覧表!B152="","",申込一覧表!B152)</f>
        <v/>
      </c>
    </row>
    <row r="201" spans="26:28">
      <c r="Z201" s="137">
        <v>148</v>
      </c>
      <c r="AA201" s="137" t="str">
        <f>IF(申込一覧表!AA153="","",申込一覧表!AA153)</f>
        <v/>
      </c>
      <c r="AB201" s="146" t="str">
        <f>IF(申込一覧表!B153="","",申込一覧表!B153)</f>
        <v/>
      </c>
    </row>
    <row r="202" spans="26:28">
      <c r="Z202" s="137">
        <v>149</v>
      </c>
      <c r="AA202" s="137" t="str">
        <f>IF(申込一覧表!AA154="","",申込一覧表!AA154)</f>
        <v/>
      </c>
      <c r="AB202" s="146" t="str">
        <f>IF(申込一覧表!B154="","",申込一覧表!B154)</f>
        <v/>
      </c>
    </row>
    <row r="203" spans="26:28">
      <c r="Z203" s="137">
        <v>150</v>
      </c>
      <c r="AA203" s="137" t="str">
        <f>IF(申込一覧表!AA155="","",申込一覧表!AA155)</f>
        <v/>
      </c>
      <c r="AB203" s="146" t="str">
        <f>IF(申込一覧表!B155="","",申込一覧表!B155)</f>
        <v/>
      </c>
    </row>
    <row r="204" spans="26:28">
      <c r="Z204" s="137">
        <v>151</v>
      </c>
      <c r="AA204" s="137" t="str">
        <f>IF(申込一覧表!AA156="","",申込一覧表!AA156)</f>
        <v/>
      </c>
      <c r="AB204" s="146" t="str">
        <f>IF(申込一覧表!B156="","",申込一覧表!B156)</f>
        <v/>
      </c>
    </row>
    <row r="205" spans="26:28">
      <c r="Z205" s="137">
        <v>152</v>
      </c>
      <c r="AA205" s="137" t="str">
        <f>IF(申込一覧表!AA157="","",申込一覧表!AA157)</f>
        <v/>
      </c>
      <c r="AB205" s="146" t="str">
        <f>IF(申込一覧表!B157="","",申込一覧表!B157)</f>
        <v/>
      </c>
    </row>
    <row r="206" spans="26:28">
      <c r="Z206" s="137">
        <v>153</v>
      </c>
      <c r="AA206" s="137" t="str">
        <f>IF(申込一覧表!AA158="","",申込一覧表!AA158)</f>
        <v/>
      </c>
      <c r="AB206" s="146" t="str">
        <f>IF(申込一覧表!B158="","",申込一覧表!B158)</f>
        <v/>
      </c>
    </row>
    <row r="207" spans="26:28">
      <c r="Z207" s="137">
        <v>154</v>
      </c>
      <c r="AA207" s="137" t="str">
        <f>IF(申込一覧表!AA159="","",申込一覧表!AA159)</f>
        <v/>
      </c>
      <c r="AB207" s="146" t="str">
        <f>IF(申込一覧表!B159="","",申込一覧表!B159)</f>
        <v/>
      </c>
    </row>
    <row r="208" spans="26:28">
      <c r="Z208" s="137">
        <v>155</v>
      </c>
      <c r="AA208" s="137" t="str">
        <f>IF(申込一覧表!AA160="","",申込一覧表!AA160)</f>
        <v/>
      </c>
      <c r="AB208" s="146" t="str">
        <f>IF(申込一覧表!B160="","",申込一覧表!B160)</f>
        <v/>
      </c>
    </row>
    <row r="209" spans="26:28">
      <c r="Z209" s="137">
        <v>156</v>
      </c>
      <c r="AA209" s="137" t="str">
        <f>IF(申込一覧表!AA161="","",申込一覧表!AA161)</f>
        <v/>
      </c>
      <c r="AB209" s="146" t="str">
        <f>IF(申込一覧表!B161="","",申込一覧表!B161)</f>
        <v/>
      </c>
    </row>
    <row r="210" spans="26:28">
      <c r="Z210" s="137">
        <v>157</v>
      </c>
      <c r="AA210" s="137" t="str">
        <f>IF(申込一覧表!AA162="","",申込一覧表!AA162)</f>
        <v/>
      </c>
      <c r="AB210" s="146" t="str">
        <f>IF(申込一覧表!B162="","",申込一覧表!B162)</f>
        <v/>
      </c>
    </row>
    <row r="211" spans="26:28">
      <c r="Z211" s="137">
        <v>158</v>
      </c>
      <c r="AA211" s="137" t="str">
        <f>IF(申込一覧表!AA163="","",申込一覧表!AA163)</f>
        <v/>
      </c>
      <c r="AB211" s="146" t="str">
        <f>IF(申込一覧表!B163="","",申込一覧表!B163)</f>
        <v/>
      </c>
    </row>
    <row r="212" spans="26:28">
      <c r="Z212" s="137">
        <v>159</v>
      </c>
      <c r="AA212" s="137" t="str">
        <f>IF(申込一覧表!AA164="","",申込一覧表!AA164)</f>
        <v/>
      </c>
      <c r="AB212" s="146" t="str">
        <f>IF(申込一覧表!B164="","",申込一覧表!B164)</f>
        <v/>
      </c>
    </row>
    <row r="213" spans="26:28">
      <c r="Z213" s="137">
        <v>160</v>
      </c>
      <c r="AA213" s="137" t="str">
        <f>IF(申込一覧表!AA165="","",申込一覧表!AA165)</f>
        <v/>
      </c>
      <c r="AB213" s="146" t="str">
        <f>IF(申込一覧表!B165="","",申込一覧表!B165)</f>
        <v/>
      </c>
    </row>
    <row r="214" spans="26:28">
      <c r="Z214" s="137">
        <v>161</v>
      </c>
      <c r="AA214" s="137" t="str">
        <f>IF(申込一覧表!AA166="","",申込一覧表!AA166)</f>
        <v/>
      </c>
      <c r="AB214" s="146" t="str">
        <f>IF(申込一覧表!B166="","",申込一覧表!B166)</f>
        <v/>
      </c>
    </row>
    <row r="215" spans="26:28">
      <c r="Z215" s="137">
        <v>162</v>
      </c>
      <c r="AA215" s="137" t="str">
        <f>IF(申込一覧表!AA167="","",申込一覧表!AA167)</f>
        <v/>
      </c>
      <c r="AB215" s="146" t="str">
        <f>IF(申込一覧表!B167="","",申込一覧表!B167)</f>
        <v/>
      </c>
    </row>
    <row r="216" spans="26:28">
      <c r="Z216" s="137">
        <v>163</v>
      </c>
      <c r="AA216" s="137" t="str">
        <f>IF(申込一覧表!AA168="","",申込一覧表!AA168)</f>
        <v/>
      </c>
      <c r="AB216" s="146" t="str">
        <f>IF(申込一覧表!B168="","",申込一覧表!B168)</f>
        <v/>
      </c>
    </row>
    <row r="217" spans="26:28">
      <c r="Z217" s="137">
        <v>164</v>
      </c>
      <c r="AA217" s="137" t="str">
        <f>IF(申込一覧表!AA169="","",申込一覧表!AA169)</f>
        <v/>
      </c>
      <c r="AB217" s="146" t="str">
        <f>IF(申込一覧表!B169="","",申込一覧表!B169)</f>
        <v/>
      </c>
    </row>
    <row r="218" spans="26:28">
      <c r="Z218" s="137">
        <v>165</v>
      </c>
      <c r="AA218" s="137" t="str">
        <f>IF(申込一覧表!AA170="","",申込一覧表!AA170)</f>
        <v/>
      </c>
      <c r="AB218" s="146" t="str">
        <f>IF(申込一覧表!B170="","",申込一覧表!B170)</f>
        <v/>
      </c>
    </row>
    <row r="219" spans="26:28">
      <c r="Z219" s="137">
        <v>166</v>
      </c>
      <c r="AA219" s="137" t="str">
        <f>IF(申込一覧表!AA171="","",申込一覧表!AA171)</f>
        <v/>
      </c>
      <c r="AB219" s="146" t="str">
        <f>IF(申込一覧表!B171="","",申込一覧表!B171)</f>
        <v/>
      </c>
    </row>
    <row r="220" spans="26:28">
      <c r="Z220" s="137">
        <v>167</v>
      </c>
      <c r="AA220" s="137" t="str">
        <f>IF(申込一覧表!AA172="","",申込一覧表!AA172)</f>
        <v/>
      </c>
      <c r="AB220" s="146" t="str">
        <f>IF(申込一覧表!B172="","",申込一覧表!B172)</f>
        <v/>
      </c>
    </row>
    <row r="221" spans="26:28">
      <c r="Z221" s="137">
        <v>168</v>
      </c>
      <c r="AA221" s="137" t="str">
        <f>IF(申込一覧表!AA173="","",申込一覧表!AA173)</f>
        <v/>
      </c>
      <c r="AB221" s="146" t="str">
        <f>IF(申込一覧表!B173="","",申込一覧表!B173)</f>
        <v/>
      </c>
    </row>
    <row r="222" spans="26:28">
      <c r="Z222" s="137">
        <v>169</v>
      </c>
      <c r="AA222" s="137" t="str">
        <f>IF(申込一覧表!AA174="","",申込一覧表!AA174)</f>
        <v/>
      </c>
      <c r="AB222" s="146" t="str">
        <f>IF(申込一覧表!B174="","",申込一覧表!B174)</f>
        <v/>
      </c>
    </row>
    <row r="223" spans="26:28">
      <c r="Z223" s="137">
        <v>170</v>
      </c>
      <c r="AA223" s="137" t="str">
        <f>IF(申込一覧表!AA175="","",申込一覧表!AA175)</f>
        <v/>
      </c>
      <c r="AB223" s="146" t="str">
        <f>IF(申込一覧表!B175="","",申込一覧表!B175)</f>
        <v/>
      </c>
    </row>
    <row r="224" spans="26:28">
      <c r="AA224" s="137" t="str">
        <f>IF(申込一覧表!AA168="","",申込一覧表!AA168)</f>
        <v/>
      </c>
      <c r="AB224" s="146" t="str">
        <f>IF(申込一覧表!B168="","",申込一覧表!B168)</f>
        <v/>
      </c>
    </row>
    <row r="225" spans="27:28">
      <c r="AA225" s="137" t="str">
        <f>IF(申込一覧表!AA169="","",申込一覧表!AA169)</f>
        <v/>
      </c>
      <c r="AB225" s="146" t="str">
        <f>IF(申込一覧表!B169="","",申込一覧表!B169)</f>
        <v/>
      </c>
    </row>
    <row r="226" spans="27:28">
      <c r="AA226" s="137" t="str">
        <f>IF(申込一覧表!AA170="","",申込一覧表!AA170)</f>
        <v/>
      </c>
      <c r="AB226" s="146" t="str">
        <f>IF(申込一覧表!B170="","",申込一覧表!B170)</f>
        <v/>
      </c>
    </row>
    <row r="227" spans="27:28">
      <c r="AA227" s="137" t="str">
        <f>IF(申込一覧表!AA171="","",申込一覧表!AA171)</f>
        <v/>
      </c>
      <c r="AB227" s="146" t="str">
        <f>IF(申込一覧表!B171="","",申込一覧表!B171)</f>
        <v/>
      </c>
    </row>
  </sheetData>
  <sheetProtection algorithmName="SHA-512" hashValue="b5lWWrQY3UvtRtIB012uyKkPEI7sO3/a+PzTiXPyG8bMt5M3Wsyq7sxUupFZTISyfg/agTfl1sjT3FZBqhXlNg==" saltValue="sp5h0nXf6+R4o8FoidLY3g==" spinCount="100000" sheet="1" selectLockedCells="1"/>
  <mergeCells count="2006">
    <mergeCell ref="Y8:Y11"/>
    <mergeCell ref="AA8:AB8"/>
    <mergeCell ref="AC8:AD8"/>
    <mergeCell ref="AE8:AF8"/>
    <mergeCell ref="AG8:AH8"/>
    <mergeCell ref="AI8:AJ8"/>
    <mergeCell ref="AA9:AB9"/>
    <mergeCell ref="AC9:AD9"/>
    <mergeCell ref="AE9:AF9"/>
    <mergeCell ref="AG9:AH9"/>
    <mergeCell ref="AI9:AJ9"/>
    <mergeCell ref="AA10:AB10"/>
    <mergeCell ref="AC10:AD10"/>
    <mergeCell ref="AE10:AF10"/>
    <mergeCell ref="AG10:AH10"/>
    <mergeCell ref="AI10:AJ10"/>
    <mergeCell ref="AA11:AB11"/>
    <mergeCell ref="AC11:AD11"/>
    <mergeCell ref="AE11:AF11"/>
    <mergeCell ref="AG11:AH11"/>
    <mergeCell ref="AI11:AJ11"/>
    <mergeCell ref="M8:M11"/>
    <mergeCell ref="O8:P8"/>
    <mergeCell ref="Q8:R8"/>
    <mergeCell ref="S8:T8"/>
    <mergeCell ref="U8:V8"/>
    <mergeCell ref="W8:X8"/>
    <mergeCell ref="O9:P9"/>
    <mergeCell ref="Q9:R9"/>
    <mergeCell ref="S9:T9"/>
    <mergeCell ref="U9:V9"/>
    <mergeCell ref="W9:X9"/>
    <mergeCell ref="O10:P10"/>
    <mergeCell ref="Q10:R10"/>
    <mergeCell ref="S10:T10"/>
    <mergeCell ref="U10:V10"/>
    <mergeCell ref="W10:X10"/>
    <mergeCell ref="O11:P11"/>
    <mergeCell ref="Q11:R11"/>
    <mergeCell ref="S11:T11"/>
    <mergeCell ref="U11:V11"/>
    <mergeCell ref="W11:X11"/>
    <mergeCell ref="A8:A11"/>
    <mergeCell ref="C8:D8"/>
    <mergeCell ref="C9:D9"/>
    <mergeCell ref="C10:D10"/>
    <mergeCell ref="C11:D11"/>
    <mergeCell ref="E8:F8"/>
    <mergeCell ref="G8:H8"/>
    <mergeCell ref="I8:J8"/>
    <mergeCell ref="K8:L8"/>
    <mergeCell ref="E9:F9"/>
    <mergeCell ref="G9:H9"/>
    <mergeCell ref="I9:J9"/>
    <mergeCell ref="K9:L9"/>
    <mergeCell ref="E10:F10"/>
    <mergeCell ref="G10:H10"/>
    <mergeCell ref="I10:J10"/>
    <mergeCell ref="K10:L10"/>
    <mergeCell ref="E11:F11"/>
    <mergeCell ref="G11:H11"/>
    <mergeCell ref="I11:J11"/>
    <mergeCell ref="K11:L11"/>
    <mergeCell ref="Y12:Y15"/>
    <mergeCell ref="AA12:AB12"/>
    <mergeCell ref="AC12:AD12"/>
    <mergeCell ref="AE12:AF12"/>
    <mergeCell ref="AG12:AH12"/>
    <mergeCell ref="AI12:AJ12"/>
    <mergeCell ref="AA13:AB13"/>
    <mergeCell ref="AC13:AD13"/>
    <mergeCell ref="AE13:AF13"/>
    <mergeCell ref="AG13:AH13"/>
    <mergeCell ref="AI13:AJ13"/>
    <mergeCell ref="AA14:AB14"/>
    <mergeCell ref="AC14:AD14"/>
    <mergeCell ref="AE14:AF14"/>
    <mergeCell ref="AG14:AH14"/>
    <mergeCell ref="AI14:AJ14"/>
    <mergeCell ref="AA15:AB15"/>
    <mergeCell ref="AC15:AD15"/>
    <mergeCell ref="AE15:AF15"/>
    <mergeCell ref="AG15:AH15"/>
    <mergeCell ref="AI15:AJ15"/>
    <mergeCell ref="M12:M15"/>
    <mergeCell ref="O12:P12"/>
    <mergeCell ref="Q12:R12"/>
    <mergeCell ref="S12:T12"/>
    <mergeCell ref="U12:V12"/>
    <mergeCell ref="W12:X12"/>
    <mergeCell ref="O13:P13"/>
    <mergeCell ref="Q13:R13"/>
    <mergeCell ref="S13:T13"/>
    <mergeCell ref="U13:V13"/>
    <mergeCell ref="W13:X13"/>
    <mergeCell ref="O14:P14"/>
    <mergeCell ref="Q14:R14"/>
    <mergeCell ref="S14:T14"/>
    <mergeCell ref="U14:V14"/>
    <mergeCell ref="W14:X14"/>
    <mergeCell ref="O15:P15"/>
    <mergeCell ref="Q15:R15"/>
    <mergeCell ref="S15:T15"/>
    <mergeCell ref="U15:V15"/>
    <mergeCell ref="W15:X15"/>
    <mergeCell ref="A12:A15"/>
    <mergeCell ref="C12:D12"/>
    <mergeCell ref="E12:F12"/>
    <mergeCell ref="G12:H12"/>
    <mergeCell ref="I12:J12"/>
    <mergeCell ref="K12:L12"/>
    <mergeCell ref="C13:D13"/>
    <mergeCell ref="E13:F13"/>
    <mergeCell ref="G13:H13"/>
    <mergeCell ref="I13:J13"/>
    <mergeCell ref="K13:L13"/>
    <mergeCell ref="C14:D14"/>
    <mergeCell ref="E14:F14"/>
    <mergeCell ref="G14:H14"/>
    <mergeCell ref="I14:J14"/>
    <mergeCell ref="K14:L14"/>
    <mergeCell ref="C15:D15"/>
    <mergeCell ref="E15:F15"/>
    <mergeCell ref="G15:H15"/>
    <mergeCell ref="I15:J15"/>
    <mergeCell ref="K15:L15"/>
    <mergeCell ref="AI31:AJ31"/>
    <mergeCell ref="AI28:AJ28"/>
    <mergeCell ref="C29:D29"/>
    <mergeCell ref="E29:F29"/>
    <mergeCell ref="G29:H29"/>
    <mergeCell ref="I29:J29"/>
    <mergeCell ref="K29:L29"/>
    <mergeCell ref="O29:P29"/>
    <mergeCell ref="Q29:R29"/>
    <mergeCell ref="S29:T29"/>
    <mergeCell ref="U29:V29"/>
    <mergeCell ref="W29:X29"/>
    <mergeCell ref="AA29:AB29"/>
    <mergeCell ref="AC29:AD29"/>
    <mergeCell ref="AE29:AF29"/>
    <mergeCell ref="AG29:AH29"/>
    <mergeCell ref="AI29:AJ29"/>
    <mergeCell ref="C30:D30"/>
    <mergeCell ref="E30:F30"/>
    <mergeCell ref="G30:H30"/>
    <mergeCell ref="I30:J30"/>
    <mergeCell ref="K30:L30"/>
    <mergeCell ref="O30:P30"/>
    <mergeCell ref="Q30:R30"/>
    <mergeCell ref="S30:T30"/>
    <mergeCell ref="U30:V30"/>
    <mergeCell ref="W30:X30"/>
    <mergeCell ref="AA30:AB30"/>
    <mergeCell ref="AC30:AD30"/>
    <mergeCell ref="AE30:AF30"/>
    <mergeCell ref="AG30:AH30"/>
    <mergeCell ref="AI30:AJ30"/>
    <mergeCell ref="A28:A31"/>
    <mergeCell ref="C28:D28"/>
    <mergeCell ref="E28:F28"/>
    <mergeCell ref="G28:H28"/>
    <mergeCell ref="I28:J28"/>
    <mergeCell ref="K28:L28"/>
    <mergeCell ref="M28:M31"/>
    <mergeCell ref="O28:P28"/>
    <mergeCell ref="Q28:R28"/>
    <mergeCell ref="S28:T28"/>
    <mergeCell ref="U28:V28"/>
    <mergeCell ref="W28:X28"/>
    <mergeCell ref="Y28:Y31"/>
    <mergeCell ref="AA28:AB28"/>
    <mergeCell ref="AC28:AD28"/>
    <mergeCell ref="AE28:AF28"/>
    <mergeCell ref="AG28:AH28"/>
    <mergeCell ref="C31:D31"/>
    <mergeCell ref="E31:F31"/>
    <mergeCell ref="G31:H31"/>
    <mergeCell ref="I31:J31"/>
    <mergeCell ref="K31:L31"/>
    <mergeCell ref="O31:P31"/>
    <mergeCell ref="Q31:R31"/>
    <mergeCell ref="S31:T31"/>
    <mergeCell ref="U31:V31"/>
    <mergeCell ref="W31:X31"/>
    <mergeCell ref="AA31:AB31"/>
    <mergeCell ref="AC31:AD31"/>
    <mergeCell ref="AE31:AF31"/>
    <mergeCell ref="AG31:AH31"/>
    <mergeCell ref="Y40:Y43"/>
    <mergeCell ref="AA40:AB40"/>
    <mergeCell ref="AC40:AD40"/>
    <mergeCell ref="AE40:AF40"/>
    <mergeCell ref="AG40:AH40"/>
    <mergeCell ref="AI40:AJ40"/>
    <mergeCell ref="AA41:AB41"/>
    <mergeCell ref="AC41:AD41"/>
    <mergeCell ref="AE41:AF41"/>
    <mergeCell ref="AG41:AH41"/>
    <mergeCell ref="AI41:AJ41"/>
    <mergeCell ref="AA42:AB42"/>
    <mergeCell ref="AC42:AD42"/>
    <mergeCell ref="AE42:AF42"/>
    <mergeCell ref="AG42:AH42"/>
    <mergeCell ref="AI42:AJ42"/>
    <mergeCell ref="AA43:AB43"/>
    <mergeCell ref="AC43:AD43"/>
    <mergeCell ref="AE43:AF43"/>
    <mergeCell ref="AG43:AH43"/>
    <mergeCell ref="AI43:AJ43"/>
    <mergeCell ref="Y44:Y47"/>
    <mergeCell ref="AA44:AB44"/>
    <mergeCell ref="AC44:AD44"/>
    <mergeCell ref="AE44:AF44"/>
    <mergeCell ref="AG44:AH44"/>
    <mergeCell ref="AI44:AJ44"/>
    <mergeCell ref="AA45:AB45"/>
    <mergeCell ref="AC45:AD45"/>
    <mergeCell ref="AE45:AF45"/>
    <mergeCell ref="AG45:AH45"/>
    <mergeCell ref="AI45:AJ45"/>
    <mergeCell ref="AA46:AB46"/>
    <mergeCell ref="AC46:AD46"/>
    <mergeCell ref="AE46:AF46"/>
    <mergeCell ref="AG46:AH46"/>
    <mergeCell ref="AI46:AJ46"/>
    <mergeCell ref="AA47:AB47"/>
    <mergeCell ref="AC47:AD47"/>
    <mergeCell ref="AE47:AF47"/>
    <mergeCell ref="AG47:AH47"/>
    <mergeCell ref="AI47:AJ47"/>
    <mergeCell ref="Y132:Z132"/>
    <mergeCell ref="AA132:AB132"/>
    <mergeCell ref="AC132:AD132"/>
    <mergeCell ref="AE132:AF132"/>
    <mergeCell ref="AG132:AH132"/>
    <mergeCell ref="AI132:AJ132"/>
    <mergeCell ref="Y128:Y131"/>
    <mergeCell ref="AA128:AB128"/>
    <mergeCell ref="AC128:AD128"/>
    <mergeCell ref="AE128:AF128"/>
    <mergeCell ref="AG128:AH128"/>
    <mergeCell ref="AI128:AJ128"/>
    <mergeCell ref="AA129:AB129"/>
    <mergeCell ref="AC129:AD129"/>
    <mergeCell ref="AE129:AF129"/>
    <mergeCell ref="AG129:AH129"/>
    <mergeCell ref="AI129:AJ129"/>
    <mergeCell ref="AA130:AB130"/>
    <mergeCell ref="AC130:AD130"/>
    <mergeCell ref="AE130:AF130"/>
    <mergeCell ref="AG130:AH130"/>
    <mergeCell ref="AI130:AJ130"/>
    <mergeCell ref="AA131:AB131"/>
    <mergeCell ref="AC131:AD131"/>
    <mergeCell ref="AE131:AF131"/>
    <mergeCell ref="AG131:AH131"/>
    <mergeCell ref="AI131:AJ131"/>
    <mergeCell ref="Y124:Y127"/>
    <mergeCell ref="AA124:AB124"/>
    <mergeCell ref="AC124:AD124"/>
    <mergeCell ref="AE124:AF124"/>
    <mergeCell ref="AG124:AH124"/>
    <mergeCell ref="AI124:AJ124"/>
    <mergeCell ref="AA125:AB125"/>
    <mergeCell ref="AC125:AD125"/>
    <mergeCell ref="AE125:AF125"/>
    <mergeCell ref="AG125:AH125"/>
    <mergeCell ref="AI125:AJ125"/>
    <mergeCell ref="AA126:AB126"/>
    <mergeCell ref="AC126:AD126"/>
    <mergeCell ref="AE126:AF126"/>
    <mergeCell ref="AG126:AH126"/>
    <mergeCell ref="AI126:AJ126"/>
    <mergeCell ref="AA127:AB127"/>
    <mergeCell ref="AC127:AD127"/>
    <mergeCell ref="AE127:AF127"/>
    <mergeCell ref="AG127:AH127"/>
    <mergeCell ref="AI127:AJ127"/>
    <mergeCell ref="Y120:Y123"/>
    <mergeCell ref="AA120:AB120"/>
    <mergeCell ref="AC120:AD120"/>
    <mergeCell ref="AE120:AF120"/>
    <mergeCell ref="AG120:AH120"/>
    <mergeCell ref="AI120:AJ120"/>
    <mergeCell ref="AA121:AB121"/>
    <mergeCell ref="AC121:AD121"/>
    <mergeCell ref="AE121:AF121"/>
    <mergeCell ref="AG121:AH121"/>
    <mergeCell ref="AI121:AJ121"/>
    <mergeCell ref="AA122:AB122"/>
    <mergeCell ref="AC122:AD122"/>
    <mergeCell ref="AE122:AF122"/>
    <mergeCell ref="AG122:AH122"/>
    <mergeCell ref="AI122:AJ122"/>
    <mergeCell ref="AA123:AB123"/>
    <mergeCell ref="AC123:AD123"/>
    <mergeCell ref="AE123:AF123"/>
    <mergeCell ref="AG123:AH123"/>
    <mergeCell ref="AI123:AJ123"/>
    <mergeCell ref="Y116:Y119"/>
    <mergeCell ref="AA116:AB116"/>
    <mergeCell ref="AC116:AD116"/>
    <mergeCell ref="AE116:AF116"/>
    <mergeCell ref="AG116:AH116"/>
    <mergeCell ref="AI116:AJ116"/>
    <mergeCell ref="AA117:AB117"/>
    <mergeCell ref="AC117:AD117"/>
    <mergeCell ref="AE117:AF117"/>
    <mergeCell ref="AG117:AH117"/>
    <mergeCell ref="AI117:AJ117"/>
    <mergeCell ref="AA118:AB118"/>
    <mergeCell ref="AC118:AD118"/>
    <mergeCell ref="AE118:AF118"/>
    <mergeCell ref="AG118:AH118"/>
    <mergeCell ref="AI118:AJ118"/>
    <mergeCell ref="AA119:AB119"/>
    <mergeCell ref="AC119:AD119"/>
    <mergeCell ref="AE119:AF119"/>
    <mergeCell ref="AG119:AH119"/>
    <mergeCell ref="AI119:AJ119"/>
    <mergeCell ref="Y112:Y115"/>
    <mergeCell ref="AA112:AB112"/>
    <mergeCell ref="AC112:AD112"/>
    <mergeCell ref="AE112:AF112"/>
    <mergeCell ref="AG112:AH112"/>
    <mergeCell ref="AI112:AJ112"/>
    <mergeCell ref="AA113:AB113"/>
    <mergeCell ref="AC113:AD113"/>
    <mergeCell ref="AE113:AF113"/>
    <mergeCell ref="AG113:AH113"/>
    <mergeCell ref="AI113:AJ113"/>
    <mergeCell ref="AA114:AB114"/>
    <mergeCell ref="AC114:AD114"/>
    <mergeCell ref="AE114:AF114"/>
    <mergeCell ref="AG114:AH114"/>
    <mergeCell ref="AI114:AJ114"/>
    <mergeCell ref="AA115:AB115"/>
    <mergeCell ref="AC115:AD115"/>
    <mergeCell ref="AE115:AF115"/>
    <mergeCell ref="AG115:AH115"/>
    <mergeCell ref="AI115:AJ115"/>
    <mergeCell ref="Y108:Y111"/>
    <mergeCell ref="AA108:AB108"/>
    <mergeCell ref="AC108:AD108"/>
    <mergeCell ref="AE108:AF108"/>
    <mergeCell ref="AG108:AH108"/>
    <mergeCell ref="AI108:AJ108"/>
    <mergeCell ref="AA109:AB109"/>
    <mergeCell ref="AC109:AD109"/>
    <mergeCell ref="AE109:AF109"/>
    <mergeCell ref="AG109:AH109"/>
    <mergeCell ref="AI109:AJ109"/>
    <mergeCell ref="AA110:AB110"/>
    <mergeCell ref="AC110:AD110"/>
    <mergeCell ref="AE110:AF110"/>
    <mergeCell ref="AG110:AH110"/>
    <mergeCell ref="AI110:AJ110"/>
    <mergeCell ref="AA111:AB111"/>
    <mergeCell ref="AC111:AD111"/>
    <mergeCell ref="AE111:AF111"/>
    <mergeCell ref="AG111:AH111"/>
    <mergeCell ref="AI111:AJ111"/>
    <mergeCell ref="Y104:Y107"/>
    <mergeCell ref="AA104:AB104"/>
    <mergeCell ref="AC104:AD104"/>
    <mergeCell ref="AE104:AF104"/>
    <mergeCell ref="AG104:AH104"/>
    <mergeCell ref="AI104:AJ104"/>
    <mergeCell ref="AA105:AB105"/>
    <mergeCell ref="AC105:AD105"/>
    <mergeCell ref="AE105:AF105"/>
    <mergeCell ref="AG105:AH105"/>
    <mergeCell ref="AI105:AJ105"/>
    <mergeCell ref="AA106:AB106"/>
    <mergeCell ref="AC106:AD106"/>
    <mergeCell ref="AE106:AF106"/>
    <mergeCell ref="AG106:AH106"/>
    <mergeCell ref="AI106:AJ106"/>
    <mergeCell ref="AA107:AB107"/>
    <mergeCell ref="AC107:AD107"/>
    <mergeCell ref="AE107:AF107"/>
    <mergeCell ref="AG107:AH107"/>
    <mergeCell ref="AI107:AJ107"/>
    <mergeCell ref="Y100:Y103"/>
    <mergeCell ref="AA100:AB100"/>
    <mergeCell ref="AC100:AD100"/>
    <mergeCell ref="AE100:AF100"/>
    <mergeCell ref="AG100:AH100"/>
    <mergeCell ref="AI100:AJ100"/>
    <mergeCell ref="AA101:AB101"/>
    <mergeCell ref="AC101:AD101"/>
    <mergeCell ref="AE101:AF101"/>
    <mergeCell ref="AG101:AH101"/>
    <mergeCell ref="AI101:AJ101"/>
    <mergeCell ref="AA102:AB102"/>
    <mergeCell ref="AC102:AD102"/>
    <mergeCell ref="AE102:AF102"/>
    <mergeCell ref="AG102:AH102"/>
    <mergeCell ref="AI102:AJ102"/>
    <mergeCell ref="AA103:AB103"/>
    <mergeCell ref="AC103:AD103"/>
    <mergeCell ref="AE103:AF103"/>
    <mergeCell ref="AG103:AH103"/>
    <mergeCell ref="AI103:AJ103"/>
    <mergeCell ref="Y96:Y99"/>
    <mergeCell ref="AA96:AB96"/>
    <mergeCell ref="AC96:AD96"/>
    <mergeCell ref="AE96:AF96"/>
    <mergeCell ref="AG96:AH96"/>
    <mergeCell ref="AI96:AJ96"/>
    <mergeCell ref="AA97:AB97"/>
    <mergeCell ref="AC97:AD97"/>
    <mergeCell ref="AE97:AF97"/>
    <mergeCell ref="AG97:AH97"/>
    <mergeCell ref="AI97:AJ97"/>
    <mergeCell ref="AA98:AB98"/>
    <mergeCell ref="AC98:AD98"/>
    <mergeCell ref="AE98:AF98"/>
    <mergeCell ref="AG98:AH98"/>
    <mergeCell ref="AI98:AJ98"/>
    <mergeCell ref="AA99:AB99"/>
    <mergeCell ref="AC99:AD99"/>
    <mergeCell ref="AE99:AF99"/>
    <mergeCell ref="AG99:AH99"/>
    <mergeCell ref="AI99:AJ99"/>
    <mergeCell ref="Y92:Y95"/>
    <mergeCell ref="AA92:AB92"/>
    <mergeCell ref="AC92:AD92"/>
    <mergeCell ref="AE92:AF92"/>
    <mergeCell ref="AG92:AH92"/>
    <mergeCell ref="AI92:AJ92"/>
    <mergeCell ref="AA93:AB93"/>
    <mergeCell ref="AC93:AD93"/>
    <mergeCell ref="AE93:AF93"/>
    <mergeCell ref="AG93:AH93"/>
    <mergeCell ref="AI93:AJ93"/>
    <mergeCell ref="AA94:AB94"/>
    <mergeCell ref="AC94:AD94"/>
    <mergeCell ref="AE94:AF94"/>
    <mergeCell ref="AG94:AH94"/>
    <mergeCell ref="AI94:AJ94"/>
    <mergeCell ref="AA95:AB95"/>
    <mergeCell ref="AC95:AD95"/>
    <mergeCell ref="AE95:AF95"/>
    <mergeCell ref="AG95:AH95"/>
    <mergeCell ref="AI95:AJ95"/>
    <mergeCell ref="Y88:Y91"/>
    <mergeCell ref="AA88:AB88"/>
    <mergeCell ref="AC88:AD88"/>
    <mergeCell ref="AE88:AF88"/>
    <mergeCell ref="AG88:AH88"/>
    <mergeCell ref="AI88:AJ88"/>
    <mergeCell ref="AA89:AB89"/>
    <mergeCell ref="AC89:AD89"/>
    <mergeCell ref="AE89:AF89"/>
    <mergeCell ref="AG89:AH89"/>
    <mergeCell ref="AI89:AJ89"/>
    <mergeCell ref="AA90:AB90"/>
    <mergeCell ref="AC90:AD90"/>
    <mergeCell ref="AE90:AF90"/>
    <mergeCell ref="AG90:AH90"/>
    <mergeCell ref="AI90:AJ90"/>
    <mergeCell ref="AA91:AB91"/>
    <mergeCell ref="AC91:AD91"/>
    <mergeCell ref="AE91:AF91"/>
    <mergeCell ref="AG91:AH91"/>
    <mergeCell ref="AI91:AJ91"/>
    <mergeCell ref="Y84:Y87"/>
    <mergeCell ref="AA84:AB84"/>
    <mergeCell ref="AC84:AD84"/>
    <mergeCell ref="AE84:AF84"/>
    <mergeCell ref="AG84:AH84"/>
    <mergeCell ref="AI84:AJ84"/>
    <mergeCell ref="AA85:AB85"/>
    <mergeCell ref="AC85:AD85"/>
    <mergeCell ref="AE85:AF85"/>
    <mergeCell ref="AG85:AH85"/>
    <mergeCell ref="AI85:AJ85"/>
    <mergeCell ref="AA86:AB86"/>
    <mergeCell ref="AC86:AD86"/>
    <mergeCell ref="AE86:AF86"/>
    <mergeCell ref="AG86:AH86"/>
    <mergeCell ref="AI86:AJ86"/>
    <mergeCell ref="AA87:AB87"/>
    <mergeCell ref="AC87:AD87"/>
    <mergeCell ref="AE87:AF87"/>
    <mergeCell ref="AG87:AH87"/>
    <mergeCell ref="AI87:AJ87"/>
    <mergeCell ref="Y80:Y83"/>
    <mergeCell ref="AA80:AB80"/>
    <mergeCell ref="AC80:AD80"/>
    <mergeCell ref="AE80:AF80"/>
    <mergeCell ref="AG80:AH80"/>
    <mergeCell ref="AI80:AJ80"/>
    <mergeCell ref="AA81:AB81"/>
    <mergeCell ref="AC81:AD81"/>
    <mergeCell ref="AE81:AF81"/>
    <mergeCell ref="AG81:AH81"/>
    <mergeCell ref="AI81:AJ81"/>
    <mergeCell ref="AA82:AB82"/>
    <mergeCell ref="AC82:AD82"/>
    <mergeCell ref="AE82:AF82"/>
    <mergeCell ref="AG82:AH82"/>
    <mergeCell ref="AI82:AJ82"/>
    <mergeCell ref="AA83:AB83"/>
    <mergeCell ref="AC83:AD83"/>
    <mergeCell ref="AE83:AF83"/>
    <mergeCell ref="AG83:AH83"/>
    <mergeCell ref="AI83:AJ83"/>
    <mergeCell ref="Y76:Y79"/>
    <mergeCell ref="AA76:AB76"/>
    <mergeCell ref="AC76:AD76"/>
    <mergeCell ref="AE76:AF76"/>
    <mergeCell ref="AG76:AH76"/>
    <mergeCell ref="AI76:AJ76"/>
    <mergeCell ref="AA77:AB77"/>
    <mergeCell ref="AC77:AD77"/>
    <mergeCell ref="AE77:AF77"/>
    <mergeCell ref="AG77:AH77"/>
    <mergeCell ref="AI77:AJ77"/>
    <mergeCell ref="AA78:AB78"/>
    <mergeCell ref="AC78:AD78"/>
    <mergeCell ref="AE78:AF78"/>
    <mergeCell ref="AG78:AH78"/>
    <mergeCell ref="AI78:AJ78"/>
    <mergeCell ref="AA79:AB79"/>
    <mergeCell ref="AC79:AD79"/>
    <mergeCell ref="AE79:AF79"/>
    <mergeCell ref="AG79:AH79"/>
    <mergeCell ref="AI79:AJ79"/>
    <mergeCell ref="Y72:Y75"/>
    <mergeCell ref="AA72:AB72"/>
    <mergeCell ref="AC72:AD72"/>
    <mergeCell ref="AE72:AF72"/>
    <mergeCell ref="AG72:AH72"/>
    <mergeCell ref="AI72:AJ72"/>
    <mergeCell ref="AA73:AB73"/>
    <mergeCell ref="AC73:AD73"/>
    <mergeCell ref="AE73:AF73"/>
    <mergeCell ref="AG73:AH73"/>
    <mergeCell ref="AI73:AJ73"/>
    <mergeCell ref="AA74:AB74"/>
    <mergeCell ref="AC74:AD74"/>
    <mergeCell ref="AE74:AF74"/>
    <mergeCell ref="AG74:AH74"/>
    <mergeCell ref="AI74:AJ74"/>
    <mergeCell ref="AA75:AB75"/>
    <mergeCell ref="AC75:AD75"/>
    <mergeCell ref="AE75:AF75"/>
    <mergeCell ref="AG75:AH75"/>
    <mergeCell ref="AI75:AJ75"/>
    <mergeCell ref="Y68:Y71"/>
    <mergeCell ref="AA68:AB68"/>
    <mergeCell ref="AC68:AD68"/>
    <mergeCell ref="AE68:AF68"/>
    <mergeCell ref="AG68:AH68"/>
    <mergeCell ref="AI68:AJ68"/>
    <mergeCell ref="AA69:AB69"/>
    <mergeCell ref="AC69:AD69"/>
    <mergeCell ref="AE69:AF69"/>
    <mergeCell ref="AG69:AH69"/>
    <mergeCell ref="AI69:AJ69"/>
    <mergeCell ref="AA70:AB70"/>
    <mergeCell ref="AC70:AD70"/>
    <mergeCell ref="AE70:AF70"/>
    <mergeCell ref="AG70:AH70"/>
    <mergeCell ref="AI70:AJ70"/>
    <mergeCell ref="AA71:AB71"/>
    <mergeCell ref="AC71:AD71"/>
    <mergeCell ref="AE71:AF71"/>
    <mergeCell ref="AG71:AH71"/>
    <mergeCell ref="AI71:AJ71"/>
    <mergeCell ref="Y64:Y67"/>
    <mergeCell ref="AA64:AB64"/>
    <mergeCell ref="AC64:AD64"/>
    <mergeCell ref="AE64:AF64"/>
    <mergeCell ref="AG64:AH64"/>
    <mergeCell ref="AI64:AJ64"/>
    <mergeCell ref="AA65:AB65"/>
    <mergeCell ref="AC65:AD65"/>
    <mergeCell ref="AE65:AF65"/>
    <mergeCell ref="AG65:AH65"/>
    <mergeCell ref="AI65:AJ65"/>
    <mergeCell ref="AA66:AB66"/>
    <mergeCell ref="AC66:AD66"/>
    <mergeCell ref="AE66:AF66"/>
    <mergeCell ref="AG66:AH66"/>
    <mergeCell ref="AI66:AJ66"/>
    <mergeCell ref="AA67:AB67"/>
    <mergeCell ref="AC67:AD67"/>
    <mergeCell ref="AE67:AF67"/>
    <mergeCell ref="AG67:AH67"/>
    <mergeCell ref="AI67:AJ67"/>
    <mergeCell ref="Y60:Y63"/>
    <mergeCell ref="AA60:AB60"/>
    <mergeCell ref="AC60:AD60"/>
    <mergeCell ref="AE60:AF60"/>
    <mergeCell ref="AG60:AH60"/>
    <mergeCell ref="AI60:AJ60"/>
    <mergeCell ref="AA61:AB61"/>
    <mergeCell ref="AC61:AD61"/>
    <mergeCell ref="AE61:AF61"/>
    <mergeCell ref="AG61:AH61"/>
    <mergeCell ref="AI61:AJ61"/>
    <mergeCell ref="AA62:AB62"/>
    <mergeCell ref="AC62:AD62"/>
    <mergeCell ref="AE62:AF62"/>
    <mergeCell ref="AG62:AH62"/>
    <mergeCell ref="AI62:AJ62"/>
    <mergeCell ref="AA63:AB63"/>
    <mergeCell ref="AC63:AD63"/>
    <mergeCell ref="AE63:AF63"/>
    <mergeCell ref="AG63:AH63"/>
    <mergeCell ref="AI63:AJ63"/>
    <mergeCell ref="Y56:Y59"/>
    <mergeCell ref="AA56:AB56"/>
    <mergeCell ref="AC56:AD56"/>
    <mergeCell ref="AE56:AF56"/>
    <mergeCell ref="AG56:AH56"/>
    <mergeCell ref="AI56:AJ56"/>
    <mergeCell ref="AA57:AB57"/>
    <mergeCell ref="AC57:AD57"/>
    <mergeCell ref="AE57:AF57"/>
    <mergeCell ref="AG57:AH57"/>
    <mergeCell ref="AI57:AJ57"/>
    <mergeCell ref="AA58:AB58"/>
    <mergeCell ref="AC58:AD58"/>
    <mergeCell ref="AE58:AF58"/>
    <mergeCell ref="AG58:AH58"/>
    <mergeCell ref="AI58:AJ58"/>
    <mergeCell ref="AA59:AB59"/>
    <mergeCell ref="AC59:AD59"/>
    <mergeCell ref="AE59:AF59"/>
    <mergeCell ref="AG59:AH59"/>
    <mergeCell ref="AI59:AJ59"/>
    <mergeCell ref="Y52:Y55"/>
    <mergeCell ref="AA52:AB52"/>
    <mergeCell ref="AC52:AD52"/>
    <mergeCell ref="AE52:AF52"/>
    <mergeCell ref="AG52:AH52"/>
    <mergeCell ref="AI52:AJ52"/>
    <mergeCell ref="AA53:AB53"/>
    <mergeCell ref="AC53:AD53"/>
    <mergeCell ref="AE53:AF53"/>
    <mergeCell ref="AG53:AH53"/>
    <mergeCell ref="AI53:AJ53"/>
    <mergeCell ref="AA54:AB54"/>
    <mergeCell ref="AC54:AD54"/>
    <mergeCell ref="AE54:AF54"/>
    <mergeCell ref="AG54:AH54"/>
    <mergeCell ref="AI54:AJ54"/>
    <mergeCell ref="AA55:AB55"/>
    <mergeCell ref="AC55:AD55"/>
    <mergeCell ref="AE55:AF55"/>
    <mergeCell ref="AG55:AH55"/>
    <mergeCell ref="AI55:AJ55"/>
    <mergeCell ref="Y5:Z7"/>
    <mergeCell ref="AA5:AB5"/>
    <mergeCell ref="AC5:AD5"/>
    <mergeCell ref="AE5:AF5"/>
    <mergeCell ref="AG5:AH5"/>
    <mergeCell ref="AI5:AJ5"/>
    <mergeCell ref="AA7:AB7"/>
    <mergeCell ref="AC7:AD7"/>
    <mergeCell ref="AE7:AF7"/>
    <mergeCell ref="AG7:AH7"/>
    <mergeCell ref="AI7:AJ7"/>
    <mergeCell ref="M56:M59"/>
    <mergeCell ref="O56:P56"/>
    <mergeCell ref="Q56:R56"/>
    <mergeCell ref="S56:T56"/>
    <mergeCell ref="U56:V56"/>
    <mergeCell ref="W56:X56"/>
    <mergeCell ref="O57:P57"/>
    <mergeCell ref="Q57:R57"/>
    <mergeCell ref="S57:T57"/>
    <mergeCell ref="U57:V57"/>
    <mergeCell ref="W57:X57"/>
    <mergeCell ref="O58:P58"/>
    <mergeCell ref="Q58:R58"/>
    <mergeCell ref="S58:T58"/>
    <mergeCell ref="U58:V58"/>
    <mergeCell ref="W58:X58"/>
    <mergeCell ref="O59:P59"/>
    <mergeCell ref="Q59:R59"/>
    <mergeCell ref="S59:T59"/>
    <mergeCell ref="U59:V59"/>
    <mergeCell ref="W59:X59"/>
    <mergeCell ref="I62:J62"/>
    <mergeCell ref="K62:L62"/>
    <mergeCell ref="O62:P62"/>
    <mergeCell ref="Q62:R62"/>
    <mergeCell ref="A56:A59"/>
    <mergeCell ref="C56:D56"/>
    <mergeCell ref="E56:F56"/>
    <mergeCell ref="G56:H56"/>
    <mergeCell ref="I56:J56"/>
    <mergeCell ref="K56:L56"/>
    <mergeCell ref="C57:D57"/>
    <mergeCell ref="E57:F57"/>
    <mergeCell ref="G57:H57"/>
    <mergeCell ref="I57:J57"/>
    <mergeCell ref="K57:L57"/>
    <mergeCell ref="C58:D58"/>
    <mergeCell ref="E58:F58"/>
    <mergeCell ref="G58:H58"/>
    <mergeCell ref="I58:J58"/>
    <mergeCell ref="K58:L58"/>
    <mergeCell ref="C59:D59"/>
    <mergeCell ref="E59:F59"/>
    <mergeCell ref="G59:H59"/>
    <mergeCell ref="I59:J59"/>
    <mergeCell ref="K59:L59"/>
    <mergeCell ref="E64:F64"/>
    <mergeCell ref="G64:H64"/>
    <mergeCell ref="I64:J64"/>
    <mergeCell ref="K64:L64"/>
    <mergeCell ref="E63:F63"/>
    <mergeCell ref="G63:H63"/>
    <mergeCell ref="I63:J63"/>
    <mergeCell ref="K63:L63"/>
    <mergeCell ref="O63:P63"/>
    <mergeCell ref="Q63:R63"/>
    <mergeCell ref="S63:T63"/>
    <mergeCell ref="U63:V63"/>
    <mergeCell ref="W63:X63"/>
    <mergeCell ref="A60:A63"/>
    <mergeCell ref="C60:D60"/>
    <mergeCell ref="E60:F60"/>
    <mergeCell ref="G60:H60"/>
    <mergeCell ref="I60:J60"/>
    <mergeCell ref="K60:L60"/>
    <mergeCell ref="M60:M63"/>
    <mergeCell ref="O60:P60"/>
    <mergeCell ref="Q60:R60"/>
    <mergeCell ref="C61:D61"/>
    <mergeCell ref="E61:F61"/>
    <mergeCell ref="G61:H61"/>
    <mergeCell ref="I61:J61"/>
    <mergeCell ref="K61:L61"/>
    <mergeCell ref="O61:P61"/>
    <mergeCell ref="Q61:R61"/>
    <mergeCell ref="C62:D62"/>
    <mergeCell ref="E62:F62"/>
    <mergeCell ref="G62:H62"/>
    <mergeCell ref="I67:J67"/>
    <mergeCell ref="K67:L67"/>
    <mergeCell ref="O67:P67"/>
    <mergeCell ref="Q67:R67"/>
    <mergeCell ref="S67:T67"/>
    <mergeCell ref="U67:V67"/>
    <mergeCell ref="C66:D66"/>
    <mergeCell ref="E66:F66"/>
    <mergeCell ref="G66:H66"/>
    <mergeCell ref="I66:J66"/>
    <mergeCell ref="K66:L66"/>
    <mergeCell ref="O66:P66"/>
    <mergeCell ref="Q66:R66"/>
    <mergeCell ref="S66:T66"/>
    <mergeCell ref="U66:V66"/>
    <mergeCell ref="C65:D65"/>
    <mergeCell ref="E65:F65"/>
    <mergeCell ref="G65:H65"/>
    <mergeCell ref="I65:J65"/>
    <mergeCell ref="K65:L65"/>
    <mergeCell ref="O65:P65"/>
    <mergeCell ref="Q65:R65"/>
    <mergeCell ref="S65:T65"/>
    <mergeCell ref="U65:V65"/>
    <mergeCell ref="W132:X132"/>
    <mergeCell ref="Q131:R131"/>
    <mergeCell ref="S131:T131"/>
    <mergeCell ref="U131:V131"/>
    <mergeCell ref="W131:X131"/>
    <mergeCell ref="A132:B132"/>
    <mergeCell ref="C132:D132"/>
    <mergeCell ref="E132:F132"/>
    <mergeCell ref="G132:H132"/>
    <mergeCell ref="I132:J132"/>
    <mergeCell ref="K132:L132"/>
    <mergeCell ref="Q130:R130"/>
    <mergeCell ref="S130:T130"/>
    <mergeCell ref="U130:V130"/>
    <mergeCell ref="A128:A131"/>
    <mergeCell ref="M132:N132"/>
    <mergeCell ref="O132:P132"/>
    <mergeCell ref="Q132:R132"/>
    <mergeCell ref="S132:T132"/>
    <mergeCell ref="U132:V132"/>
    <mergeCell ref="C129:D129"/>
    <mergeCell ref="E129:F129"/>
    <mergeCell ref="G129:H129"/>
    <mergeCell ref="I129:J129"/>
    <mergeCell ref="K129:L129"/>
    <mergeCell ref="O129:P129"/>
    <mergeCell ref="Q129:R129"/>
    <mergeCell ref="S129:T129"/>
    <mergeCell ref="U129:V129"/>
    <mergeCell ref="W130:X130"/>
    <mergeCell ref="C131:D131"/>
    <mergeCell ref="E131:F131"/>
    <mergeCell ref="G131:H131"/>
    <mergeCell ref="I131:J131"/>
    <mergeCell ref="K131:L131"/>
    <mergeCell ref="O131:P131"/>
    <mergeCell ref="C130:D130"/>
    <mergeCell ref="E130:F130"/>
    <mergeCell ref="G130:H130"/>
    <mergeCell ref="I130:J130"/>
    <mergeCell ref="K130:L130"/>
    <mergeCell ref="O130:P130"/>
    <mergeCell ref="M128:M131"/>
    <mergeCell ref="O128:P128"/>
    <mergeCell ref="Q128:R128"/>
    <mergeCell ref="C128:D128"/>
    <mergeCell ref="E128:F128"/>
    <mergeCell ref="G128:H128"/>
    <mergeCell ref="I128:J128"/>
    <mergeCell ref="K128:L128"/>
    <mergeCell ref="S128:T128"/>
    <mergeCell ref="U128:V128"/>
    <mergeCell ref="W128:X128"/>
    <mergeCell ref="W129:X129"/>
    <mergeCell ref="Q127:R127"/>
    <mergeCell ref="S127:T127"/>
    <mergeCell ref="U127:V127"/>
    <mergeCell ref="W127:X127"/>
    <mergeCell ref="W126:X126"/>
    <mergeCell ref="C127:D127"/>
    <mergeCell ref="E127:F127"/>
    <mergeCell ref="G127:H127"/>
    <mergeCell ref="I127:J127"/>
    <mergeCell ref="K127:L127"/>
    <mergeCell ref="O127:P127"/>
    <mergeCell ref="C126:D126"/>
    <mergeCell ref="E126:F126"/>
    <mergeCell ref="G126:H126"/>
    <mergeCell ref="I126:J126"/>
    <mergeCell ref="K126:L126"/>
    <mergeCell ref="O126:P126"/>
    <mergeCell ref="U126:V126"/>
    <mergeCell ref="W124:X124"/>
    <mergeCell ref="Q125:R125"/>
    <mergeCell ref="S125:T125"/>
    <mergeCell ref="U125:V125"/>
    <mergeCell ref="W125:X125"/>
    <mergeCell ref="Q123:R123"/>
    <mergeCell ref="S123:T123"/>
    <mergeCell ref="U123:V123"/>
    <mergeCell ref="W123:X123"/>
    <mergeCell ref="Q124:R124"/>
    <mergeCell ref="A124:A127"/>
    <mergeCell ref="C124:D124"/>
    <mergeCell ref="E124:F124"/>
    <mergeCell ref="G124:H124"/>
    <mergeCell ref="I124:J124"/>
    <mergeCell ref="K124:L124"/>
    <mergeCell ref="Q122:R122"/>
    <mergeCell ref="S122:T122"/>
    <mergeCell ref="U122:V122"/>
    <mergeCell ref="A120:A123"/>
    <mergeCell ref="S124:T124"/>
    <mergeCell ref="U124:V124"/>
    <mergeCell ref="C125:D125"/>
    <mergeCell ref="E125:F125"/>
    <mergeCell ref="G125:H125"/>
    <mergeCell ref="I125:J125"/>
    <mergeCell ref="K125:L125"/>
    <mergeCell ref="O125:P125"/>
    <mergeCell ref="M124:M127"/>
    <mergeCell ref="O124:P124"/>
    <mergeCell ref="Q126:R126"/>
    <mergeCell ref="S126:T126"/>
    <mergeCell ref="W122:X122"/>
    <mergeCell ref="C123:D123"/>
    <mergeCell ref="E123:F123"/>
    <mergeCell ref="G123:H123"/>
    <mergeCell ref="I123:J123"/>
    <mergeCell ref="K123:L123"/>
    <mergeCell ref="O123:P123"/>
    <mergeCell ref="C122:D122"/>
    <mergeCell ref="E122:F122"/>
    <mergeCell ref="G122:H122"/>
    <mergeCell ref="I122:J122"/>
    <mergeCell ref="K122:L122"/>
    <mergeCell ref="O122:P122"/>
    <mergeCell ref="E121:F121"/>
    <mergeCell ref="G121:H121"/>
    <mergeCell ref="I121:J121"/>
    <mergeCell ref="K121:L121"/>
    <mergeCell ref="O121:P121"/>
    <mergeCell ref="M120:M123"/>
    <mergeCell ref="O120:P120"/>
    <mergeCell ref="Q120:R120"/>
    <mergeCell ref="C120:D120"/>
    <mergeCell ref="E120:F120"/>
    <mergeCell ref="G120:H120"/>
    <mergeCell ref="I120:J120"/>
    <mergeCell ref="K120:L120"/>
    <mergeCell ref="S120:T120"/>
    <mergeCell ref="U120:V120"/>
    <mergeCell ref="W120:X120"/>
    <mergeCell ref="Q121:R121"/>
    <mergeCell ref="S121:T121"/>
    <mergeCell ref="U121:V121"/>
    <mergeCell ref="W121:X121"/>
    <mergeCell ref="Q119:R119"/>
    <mergeCell ref="S119:T119"/>
    <mergeCell ref="U119:V119"/>
    <mergeCell ref="W119:X119"/>
    <mergeCell ref="W118:X118"/>
    <mergeCell ref="C119:D119"/>
    <mergeCell ref="E119:F119"/>
    <mergeCell ref="G119:H119"/>
    <mergeCell ref="I119:J119"/>
    <mergeCell ref="K119:L119"/>
    <mergeCell ref="O119:P119"/>
    <mergeCell ref="C118:D118"/>
    <mergeCell ref="E118:F118"/>
    <mergeCell ref="G118:H118"/>
    <mergeCell ref="I118:J118"/>
    <mergeCell ref="K118:L118"/>
    <mergeCell ref="O118:P118"/>
    <mergeCell ref="U118:V118"/>
    <mergeCell ref="C121:D121"/>
    <mergeCell ref="W116:X116"/>
    <mergeCell ref="Q117:R117"/>
    <mergeCell ref="S117:T117"/>
    <mergeCell ref="U117:V117"/>
    <mergeCell ref="W117:X117"/>
    <mergeCell ref="Q115:R115"/>
    <mergeCell ref="S115:T115"/>
    <mergeCell ref="U115:V115"/>
    <mergeCell ref="W115:X115"/>
    <mergeCell ref="Q116:R116"/>
    <mergeCell ref="A116:A119"/>
    <mergeCell ref="C116:D116"/>
    <mergeCell ref="E116:F116"/>
    <mergeCell ref="G116:H116"/>
    <mergeCell ref="I116:J116"/>
    <mergeCell ref="K116:L116"/>
    <mergeCell ref="Q114:R114"/>
    <mergeCell ref="S114:T114"/>
    <mergeCell ref="U114:V114"/>
    <mergeCell ref="A112:A115"/>
    <mergeCell ref="S116:T116"/>
    <mergeCell ref="U116:V116"/>
    <mergeCell ref="C117:D117"/>
    <mergeCell ref="E117:F117"/>
    <mergeCell ref="G117:H117"/>
    <mergeCell ref="I117:J117"/>
    <mergeCell ref="K117:L117"/>
    <mergeCell ref="O117:P117"/>
    <mergeCell ref="M116:M119"/>
    <mergeCell ref="O116:P116"/>
    <mergeCell ref="Q118:R118"/>
    <mergeCell ref="S118:T118"/>
    <mergeCell ref="W114:X114"/>
    <mergeCell ref="C115:D115"/>
    <mergeCell ref="E115:F115"/>
    <mergeCell ref="G115:H115"/>
    <mergeCell ref="I115:J115"/>
    <mergeCell ref="K115:L115"/>
    <mergeCell ref="O115:P115"/>
    <mergeCell ref="C114:D114"/>
    <mergeCell ref="E114:F114"/>
    <mergeCell ref="G114:H114"/>
    <mergeCell ref="I114:J114"/>
    <mergeCell ref="K114:L114"/>
    <mergeCell ref="O114:P114"/>
    <mergeCell ref="E113:F113"/>
    <mergeCell ref="G113:H113"/>
    <mergeCell ref="I113:J113"/>
    <mergeCell ref="K113:L113"/>
    <mergeCell ref="O113:P113"/>
    <mergeCell ref="M112:M115"/>
    <mergeCell ref="O112:P112"/>
    <mergeCell ref="Q112:R112"/>
    <mergeCell ref="C112:D112"/>
    <mergeCell ref="E112:F112"/>
    <mergeCell ref="G112:H112"/>
    <mergeCell ref="I112:J112"/>
    <mergeCell ref="K112:L112"/>
    <mergeCell ref="S112:T112"/>
    <mergeCell ref="U112:V112"/>
    <mergeCell ref="W112:X112"/>
    <mergeCell ref="Q113:R113"/>
    <mergeCell ref="S113:T113"/>
    <mergeCell ref="U113:V113"/>
    <mergeCell ref="W113:X113"/>
    <mergeCell ref="Q111:R111"/>
    <mergeCell ref="S111:T111"/>
    <mergeCell ref="U111:V111"/>
    <mergeCell ref="W111:X111"/>
    <mergeCell ref="W110:X110"/>
    <mergeCell ref="C111:D111"/>
    <mergeCell ref="E111:F111"/>
    <mergeCell ref="G111:H111"/>
    <mergeCell ref="I111:J111"/>
    <mergeCell ref="K111:L111"/>
    <mergeCell ref="O111:P111"/>
    <mergeCell ref="C110:D110"/>
    <mergeCell ref="E110:F110"/>
    <mergeCell ref="G110:H110"/>
    <mergeCell ref="I110:J110"/>
    <mergeCell ref="K110:L110"/>
    <mergeCell ref="O110:P110"/>
    <mergeCell ref="U110:V110"/>
    <mergeCell ref="C113:D113"/>
    <mergeCell ref="W108:X108"/>
    <mergeCell ref="Q109:R109"/>
    <mergeCell ref="S109:T109"/>
    <mergeCell ref="U109:V109"/>
    <mergeCell ref="W109:X109"/>
    <mergeCell ref="Q107:R107"/>
    <mergeCell ref="S107:T107"/>
    <mergeCell ref="U107:V107"/>
    <mergeCell ref="W107:X107"/>
    <mergeCell ref="Q108:R108"/>
    <mergeCell ref="A108:A111"/>
    <mergeCell ref="C108:D108"/>
    <mergeCell ref="E108:F108"/>
    <mergeCell ref="G108:H108"/>
    <mergeCell ref="I108:J108"/>
    <mergeCell ref="K108:L108"/>
    <mergeCell ref="Q106:R106"/>
    <mergeCell ref="S106:T106"/>
    <mergeCell ref="U106:V106"/>
    <mergeCell ref="A104:A107"/>
    <mergeCell ref="S108:T108"/>
    <mergeCell ref="U108:V108"/>
    <mergeCell ref="C109:D109"/>
    <mergeCell ref="E109:F109"/>
    <mergeCell ref="G109:H109"/>
    <mergeCell ref="I109:J109"/>
    <mergeCell ref="K109:L109"/>
    <mergeCell ref="O109:P109"/>
    <mergeCell ref="M108:M111"/>
    <mergeCell ref="O108:P108"/>
    <mergeCell ref="Q110:R110"/>
    <mergeCell ref="S110:T110"/>
    <mergeCell ref="W106:X106"/>
    <mergeCell ref="C107:D107"/>
    <mergeCell ref="E107:F107"/>
    <mergeCell ref="G107:H107"/>
    <mergeCell ref="I107:J107"/>
    <mergeCell ref="K107:L107"/>
    <mergeCell ref="O107:P107"/>
    <mergeCell ref="C106:D106"/>
    <mergeCell ref="E106:F106"/>
    <mergeCell ref="G106:H106"/>
    <mergeCell ref="I106:J106"/>
    <mergeCell ref="K106:L106"/>
    <mergeCell ref="O106:P106"/>
    <mergeCell ref="E105:F105"/>
    <mergeCell ref="G105:H105"/>
    <mergeCell ref="I105:J105"/>
    <mergeCell ref="K105:L105"/>
    <mergeCell ref="O105:P105"/>
    <mergeCell ref="M104:M107"/>
    <mergeCell ref="O104:P104"/>
    <mergeCell ref="Q104:R104"/>
    <mergeCell ref="C104:D104"/>
    <mergeCell ref="E104:F104"/>
    <mergeCell ref="G104:H104"/>
    <mergeCell ref="I104:J104"/>
    <mergeCell ref="K104:L104"/>
    <mergeCell ref="S104:T104"/>
    <mergeCell ref="U104:V104"/>
    <mergeCell ref="W104:X104"/>
    <mergeCell ref="Q105:R105"/>
    <mergeCell ref="S105:T105"/>
    <mergeCell ref="U105:V105"/>
    <mergeCell ref="W105:X105"/>
    <mergeCell ref="Q103:R103"/>
    <mergeCell ref="S103:T103"/>
    <mergeCell ref="U103:V103"/>
    <mergeCell ref="W103:X103"/>
    <mergeCell ref="W102:X102"/>
    <mergeCell ref="C103:D103"/>
    <mergeCell ref="E103:F103"/>
    <mergeCell ref="G103:H103"/>
    <mergeCell ref="I103:J103"/>
    <mergeCell ref="K103:L103"/>
    <mergeCell ref="O103:P103"/>
    <mergeCell ref="C102:D102"/>
    <mergeCell ref="E102:F102"/>
    <mergeCell ref="G102:H102"/>
    <mergeCell ref="I102:J102"/>
    <mergeCell ref="K102:L102"/>
    <mergeCell ref="O102:P102"/>
    <mergeCell ref="U102:V102"/>
    <mergeCell ref="C105:D105"/>
    <mergeCell ref="W100:X100"/>
    <mergeCell ref="Q101:R101"/>
    <mergeCell ref="S101:T101"/>
    <mergeCell ref="U101:V101"/>
    <mergeCell ref="W101:X101"/>
    <mergeCell ref="Q99:R99"/>
    <mergeCell ref="S99:T99"/>
    <mergeCell ref="U99:V99"/>
    <mergeCell ref="W99:X99"/>
    <mergeCell ref="Q100:R100"/>
    <mergeCell ref="A100:A103"/>
    <mergeCell ref="C100:D100"/>
    <mergeCell ref="E100:F100"/>
    <mergeCell ref="G100:H100"/>
    <mergeCell ref="I100:J100"/>
    <mergeCell ref="K100:L100"/>
    <mergeCell ref="Q98:R98"/>
    <mergeCell ref="S98:T98"/>
    <mergeCell ref="U98:V98"/>
    <mergeCell ref="A96:A99"/>
    <mergeCell ref="S100:T100"/>
    <mergeCell ref="U100:V100"/>
    <mergeCell ref="C101:D101"/>
    <mergeCell ref="E101:F101"/>
    <mergeCell ref="G101:H101"/>
    <mergeCell ref="I101:J101"/>
    <mergeCell ref="K101:L101"/>
    <mergeCell ref="O101:P101"/>
    <mergeCell ref="M100:M103"/>
    <mergeCell ref="O100:P100"/>
    <mergeCell ref="Q102:R102"/>
    <mergeCell ref="S102:T102"/>
    <mergeCell ref="W98:X98"/>
    <mergeCell ref="C99:D99"/>
    <mergeCell ref="E99:F99"/>
    <mergeCell ref="G99:H99"/>
    <mergeCell ref="I99:J99"/>
    <mergeCell ref="K99:L99"/>
    <mergeCell ref="O99:P99"/>
    <mergeCell ref="C98:D98"/>
    <mergeCell ref="E98:F98"/>
    <mergeCell ref="G98:H98"/>
    <mergeCell ref="I98:J98"/>
    <mergeCell ref="K98:L98"/>
    <mergeCell ref="O98:P98"/>
    <mergeCell ref="E97:F97"/>
    <mergeCell ref="G97:H97"/>
    <mergeCell ref="I97:J97"/>
    <mergeCell ref="K97:L97"/>
    <mergeCell ref="O97:P97"/>
    <mergeCell ref="M96:M99"/>
    <mergeCell ref="O96:P96"/>
    <mergeCell ref="Q96:R96"/>
    <mergeCell ref="C96:D96"/>
    <mergeCell ref="E96:F96"/>
    <mergeCell ref="G96:H96"/>
    <mergeCell ref="I96:J96"/>
    <mergeCell ref="K96:L96"/>
    <mergeCell ref="S96:T96"/>
    <mergeCell ref="U96:V96"/>
    <mergeCell ref="W96:X96"/>
    <mergeCell ref="Q97:R97"/>
    <mergeCell ref="S97:T97"/>
    <mergeCell ref="U97:V97"/>
    <mergeCell ref="W97:X97"/>
    <mergeCell ref="Q95:R95"/>
    <mergeCell ref="S95:T95"/>
    <mergeCell ref="U95:V95"/>
    <mergeCell ref="W95:X95"/>
    <mergeCell ref="W94:X94"/>
    <mergeCell ref="C95:D95"/>
    <mergeCell ref="E95:F95"/>
    <mergeCell ref="G95:H95"/>
    <mergeCell ref="I95:J95"/>
    <mergeCell ref="K95:L95"/>
    <mergeCell ref="O95:P95"/>
    <mergeCell ref="C94:D94"/>
    <mergeCell ref="E94:F94"/>
    <mergeCell ref="G94:H94"/>
    <mergeCell ref="I94:J94"/>
    <mergeCell ref="K94:L94"/>
    <mergeCell ref="O94:P94"/>
    <mergeCell ref="U94:V94"/>
    <mergeCell ref="C97:D97"/>
    <mergeCell ref="W92:X92"/>
    <mergeCell ref="Q93:R93"/>
    <mergeCell ref="S93:T93"/>
    <mergeCell ref="U93:V93"/>
    <mergeCell ref="W93:X93"/>
    <mergeCell ref="Q91:R91"/>
    <mergeCell ref="S91:T91"/>
    <mergeCell ref="U91:V91"/>
    <mergeCell ref="W91:X91"/>
    <mergeCell ref="Q92:R92"/>
    <mergeCell ref="A92:A95"/>
    <mergeCell ref="C92:D92"/>
    <mergeCell ref="E92:F92"/>
    <mergeCell ref="G92:H92"/>
    <mergeCell ref="I92:J92"/>
    <mergeCell ref="K92:L92"/>
    <mergeCell ref="Q90:R90"/>
    <mergeCell ref="S90:T90"/>
    <mergeCell ref="U90:V90"/>
    <mergeCell ref="A88:A91"/>
    <mergeCell ref="S92:T92"/>
    <mergeCell ref="U92:V92"/>
    <mergeCell ref="C93:D93"/>
    <mergeCell ref="E93:F93"/>
    <mergeCell ref="G93:H93"/>
    <mergeCell ref="I93:J93"/>
    <mergeCell ref="K93:L93"/>
    <mergeCell ref="O93:P93"/>
    <mergeCell ref="M92:M95"/>
    <mergeCell ref="O92:P92"/>
    <mergeCell ref="Q94:R94"/>
    <mergeCell ref="S94:T94"/>
    <mergeCell ref="W90:X90"/>
    <mergeCell ref="C91:D91"/>
    <mergeCell ref="E91:F91"/>
    <mergeCell ref="G91:H91"/>
    <mergeCell ref="I91:J91"/>
    <mergeCell ref="K91:L91"/>
    <mergeCell ref="O91:P91"/>
    <mergeCell ref="C90:D90"/>
    <mergeCell ref="E90:F90"/>
    <mergeCell ref="G90:H90"/>
    <mergeCell ref="I90:J90"/>
    <mergeCell ref="K90:L90"/>
    <mergeCell ref="O90:P90"/>
    <mergeCell ref="E89:F89"/>
    <mergeCell ref="G89:H89"/>
    <mergeCell ref="I89:J89"/>
    <mergeCell ref="K89:L89"/>
    <mergeCell ref="O89:P89"/>
    <mergeCell ref="M88:M91"/>
    <mergeCell ref="O88:P88"/>
    <mergeCell ref="Q88:R88"/>
    <mergeCell ref="C88:D88"/>
    <mergeCell ref="E88:F88"/>
    <mergeCell ref="G88:H88"/>
    <mergeCell ref="I88:J88"/>
    <mergeCell ref="K88:L88"/>
    <mergeCell ref="S88:T88"/>
    <mergeCell ref="U88:V88"/>
    <mergeCell ref="W88:X88"/>
    <mergeCell ref="Q89:R89"/>
    <mergeCell ref="S89:T89"/>
    <mergeCell ref="U89:V89"/>
    <mergeCell ref="W89:X89"/>
    <mergeCell ref="Q87:R87"/>
    <mergeCell ref="S87:T87"/>
    <mergeCell ref="U87:V87"/>
    <mergeCell ref="W87:X87"/>
    <mergeCell ref="W86:X86"/>
    <mergeCell ref="C87:D87"/>
    <mergeCell ref="E87:F87"/>
    <mergeCell ref="G87:H87"/>
    <mergeCell ref="I87:J87"/>
    <mergeCell ref="K87:L87"/>
    <mergeCell ref="O87:P87"/>
    <mergeCell ref="C86:D86"/>
    <mergeCell ref="E86:F86"/>
    <mergeCell ref="G86:H86"/>
    <mergeCell ref="I86:J86"/>
    <mergeCell ref="K86:L86"/>
    <mergeCell ref="O86:P86"/>
    <mergeCell ref="U86:V86"/>
    <mergeCell ref="C89:D89"/>
    <mergeCell ref="W84:X84"/>
    <mergeCell ref="Q85:R85"/>
    <mergeCell ref="S85:T85"/>
    <mergeCell ref="U85:V85"/>
    <mergeCell ref="W85:X85"/>
    <mergeCell ref="Q83:R83"/>
    <mergeCell ref="S83:T83"/>
    <mergeCell ref="U83:V83"/>
    <mergeCell ref="W83:X83"/>
    <mergeCell ref="Q84:R84"/>
    <mergeCell ref="A84:A87"/>
    <mergeCell ref="C84:D84"/>
    <mergeCell ref="E84:F84"/>
    <mergeCell ref="G84:H84"/>
    <mergeCell ref="I84:J84"/>
    <mergeCell ref="K84:L84"/>
    <mergeCell ref="Q82:R82"/>
    <mergeCell ref="S82:T82"/>
    <mergeCell ref="U82:V82"/>
    <mergeCell ref="A80:A83"/>
    <mergeCell ref="S84:T84"/>
    <mergeCell ref="U84:V84"/>
    <mergeCell ref="C85:D85"/>
    <mergeCell ref="E85:F85"/>
    <mergeCell ref="G85:H85"/>
    <mergeCell ref="I85:J85"/>
    <mergeCell ref="K85:L85"/>
    <mergeCell ref="O85:P85"/>
    <mergeCell ref="M84:M87"/>
    <mergeCell ref="O84:P84"/>
    <mergeCell ref="Q86:R86"/>
    <mergeCell ref="S86:T86"/>
    <mergeCell ref="W82:X82"/>
    <mergeCell ref="C83:D83"/>
    <mergeCell ref="E83:F83"/>
    <mergeCell ref="G83:H83"/>
    <mergeCell ref="I83:J83"/>
    <mergeCell ref="K83:L83"/>
    <mergeCell ref="O83:P83"/>
    <mergeCell ref="C82:D82"/>
    <mergeCell ref="E82:F82"/>
    <mergeCell ref="G82:H82"/>
    <mergeCell ref="I82:J82"/>
    <mergeCell ref="K82:L82"/>
    <mergeCell ref="O82:P82"/>
    <mergeCell ref="E81:F81"/>
    <mergeCell ref="G81:H81"/>
    <mergeCell ref="I81:J81"/>
    <mergeCell ref="K81:L81"/>
    <mergeCell ref="O81:P81"/>
    <mergeCell ref="M80:M83"/>
    <mergeCell ref="O80:P80"/>
    <mergeCell ref="Q80:R80"/>
    <mergeCell ref="C80:D80"/>
    <mergeCell ref="E80:F80"/>
    <mergeCell ref="G80:H80"/>
    <mergeCell ref="I80:J80"/>
    <mergeCell ref="K80:L80"/>
    <mergeCell ref="S80:T80"/>
    <mergeCell ref="U80:V80"/>
    <mergeCell ref="W80:X80"/>
    <mergeCell ref="Q81:R81"/>
    <mergeCell ref="S81:T81"/>
    <mergeCell ref="U81:V81"/>
    <mergeCell ref="W81:X81"/>
    <mergeCell ref="Q79:R79"/>
    <mergeCell ref="S79:T79"/>
    <mergeCell ref="U79:V79"/>
    <mergeCell ref="W79:X79"/>
    <mergeCell ref="W78:X78"/>
    <mergeCell ref="C79:D79"/>
    <mergeCell ref="E79:F79"/>
    <mergeCell ref="G79:H79"/>
    <mergeCell ref="I79:J79"/>
    <mergeCell ref="K79:L79"/>
    <mergeCell ref="O79:P79"/>
    <mergeCell ref="C78:D78"/>
    <mergeCell ref="E78:F78"/>
    <mergeCell ref="G78:H78"/>
    <mergeCell ref="I78:J78"/>
    <mergeCell ref="K78:L78"/>
    <mergeCell ref="O78:P78"/>
    <mergeCell ref="U78:V78"/>
    <mergeCell ref="C81:D81"/>
    <mergeCell ref="W76:X76"/>
    <mergeCell ref="Q77:R77"/>
    <mergeCell ref="S77:T77"/>
    <mergeCell ref="U77:V77"/>
    <mergeCell ref="W77:X77"/>
    <mergeCell ref="Q75:R75"/>
    <mergeCell ref="S75:T75"/>
    <mergeCell ref="U75:V75"/>
    <mergeCell ref="W75:X75"/>
    <mergeCell ref="Q76:R76"/>
    <mergeCell ref="A76:A79"/>
    <mergeCell ref="C76:D76"/>
    <mergeCell ref="E76:F76"/>
    <mergeCell ref="G76:H76"/>
    <mergeCell ref="I76:J76"/>
    <mergeCell ref="K76:L76"/>
    <mergeCell ref="Q74:R74"/>
    <mergeCell ref="S74:T74"/>
    <mergeCell ref="U74:V74"/>
    <mergeCell ref="A72:A75"/>
    <mergeCell ref="S76:T76"/>
    <mergeCell ref="U76:V76"/>
    <mergeCell ref="C77:D77"/>
    <mergeCell ref="E77:F77"/>
    <mergeCell ref="G77:H77"/>
    <mergeCell ref="I77:J77"/>
    <mergeCell ref="K77:L77"/>
    <mergeCell ref="O77:P77"/>
    <mergeCell ref="M76:M79"/>
    <mergeCell ref="O76:P76"/>
    <mergeCell ref="Q78:R78"/>
    <mergeCell ref="S78:T78"/>
    <mergeCell ref="W74:X74"/>
    <mergeCell ref="C75:D75"/>
    <mergeCell ref="E75:F75"/>
    <mergeCell ref="G75:H75"/>
    <mergeCell ref="I75:J75"/>
    <mergeCell ref="K75:L75"/>
    <mergeCell ref="O75:P75"/>
    <mergeCell ref="C74:D74"/>
    <mergeCell ref="E74:F74"/>
    <mergeCell ref="G74:H74"/>
    <mergeCell ref="I74:J74"/>
    <mergeCell ref="K74:L74"/>
    <mergeCell ref="O74:P74"/>
    <mergeCell ref="E73:F73"/>
    <mergeCell ref="G73:H73"/>
    <mergeCell ref="I73:J73"/>
    <mergeCell ref="K73:L73"/>
    <mergeCell ref="O73:P73"/>
    <mergeCell ref="M72:M75"/>
    <mergeCell ref="O72:P72"/>
    <mergeCell ref="Q72:R72"/>
    <mergeCell ref="C72:D72"/>
    <mergeCell ref="E72:F72"/>
    <mergeCell ref="G72:H72"/>
    <mergeCell ref="I72:J72"/>
    <mergeCell ref="K72:L72"/>
    <mergeCell ref="S72:T72"/>
    <mergeCell ref="U72:V72"/>
    <mergeCell ref="W72:X72"/>
    <mergeCell ref="Q73:R73"/>
    <mergeCell ref="S73:T73"/>
    <mergeCell ref="W62:X62"/>
    <mergeCell ref="S52:T52"/>
    <mergeCell ref="Q52:R52"/>
    <mergeCell ref="U73:V73"/>
    <mergeCell ref="W73:X73"/>
    <mergeCell ref="Q71:R71"/>
    <mergeCell ref="S71:T71"/>
    <mergeCell ref="U71:V71"/>
    <mergeCell ref="W71:X71"/>
    <mergeCell ref="W70:X70"/>
    <mergeCell ref="C71:D71"/>
    <mergeCell ref="E71:F71"/>
    <mergeCell ref="G71:H71"/>
    <mergeCell ref="I71:J71"/>
    <mergeCell ref="K71:L71"/>
    <mergeCell ref="O71:P71"/>
    <mergeCell ref="C70:D70"/>
    <mergeCell ref="E70:F70"/>
    <mergeCell ref="G70:H70"/>
    <mergeCell ref="I70:J70"/>
    <mergeCell ref="K70:L70"/>
    <mergeCell ref="O70:P70"/>
    <mergeCell ref="C73:D73"/>
    <mergeCell ref="M64:M67"/>
    <mergeCell ref="O64:P64"/>
    <mergeCell ref="Q64:R64"/>
    <mergeCell ref="S64:T64"/>
    <mergeCell ref="U64:V64"/>
    <mergeCell ref="C63:D63"/>
    <mergeCell ref="C67:D67"/>
    <mergeCell ref="E67:F67"/>
    <mergeCell ref="G67:H67"/>
    <mergeCell ref="A64:A67"/>
    <mergeCell ref="C64:D64"/>
    <mergeCell ref="A52:A55"/>
    <mergeCell ref="C52:D52"/>
    <mergeCell ref="E52:F52"/>
    <mergeCell ref="G52:H52"/>
    <mergeCell ref="I52:J52"/>
    <mergeCell ref="K52:L52"/>
    <mergeCell ref="M52:M55"/>
    <mergeCell ref="O52:P52"/>
    <mergeCell ref="W68:X68"/>
    <mergeCell ref="Q69:R69"/>
    <mergeCell ref="S69:T69"/>
    <mergeCell ref="U69:V69"/>
    <mergeCell ref="W69:X69"/>
    <mergeCell ref="Q7:R7"/>
    <mergeCell ref="S7:T7"/>
    <mergeCell ref="U7:V7"/>
    <mergeCell ref="W7:X7"/>
    <mergeCell ref="Q68:R68"/>
    <mergeCell ref="W64:X64"/>
    <mergeCell ref="W65:X65"/>
    <mergeCell ref="W66:X66"/>
    <mergeCell ref="W67:X67"/>
    <mergeCell ref="S60:T60"/>
    <mergeCell ref="U60:V60"/>
    <mergeCell ref="W60:X60"/>
    <mergeCell ref="S61:T61"/>
    <mergeCell ref="U61:V61"/>
    <mergeCell ref="W61:X61"/>
    <mergeCell ref="S62:T62"/>
    <mergeCell ref="U62:V62"/>
    <mergeCell ref="A1:K1"/>
    <mergeCell ref="M1:X1"/>
    <mergeCell ref="A5:B7"/>
    <mergeCell ref="C5:D5"/>
    <mergeCell ref="E5:F5"/>
    <mergeCell ref="G5:H5"/>
    <mergeCell ref="I5:J5"/>
    <mergeCell ref="K5:L5"/>
    <mergeCell ref="M5:N7"/>
    <mergeCell ref="O5:P5"/>
    <mergeCell ref="A68:A71"/>
    <mergeCell ref="C68:D68"/>
    <mergeCell ref="E68:F68"/>
    <mergeCell ref="G68:H68"/>
    <mergeCell ref="I68:J68"/>
    <mergeCell ref="K68:L68"/>
    <mergeCell ref="Q5:R5"/>
    <mergeCell ref="S5:T5"/>
    <mergeCell ref="U5:V5"/>
    <mergeCell ref="S68:T68"/>
    <mergeCell ref="U68:V68"/>
    <mergeCell ref="C69:D69"/>
    <mergeCell ref="E69:F69"/>
    <mergeCell ref="G69:H69"/>
    <mergeCell ref="I69:J69"/>
    <mergeCell ref="K69:L69"/>
    <mergeCell ref="O69:P69"/>
    <mergeCell ref="M68:M71"/>
    <mergeCell ref="O68:P68"/>
    <mergeCell ref="Q70:R70"/>
    <mergeCell ref="S70:T70"/>
    <mergeCell ref="U70:V70"/>
    <mergeCell ref="U52:V52"/>
    <mergeCell ref="W52:X52"/>
    <mergeCell ref="C53:D53"/>
    <mergeCell ref="E53:F53"/>
    <mergeCell ref="G53:H53"/>
    <mergeCell ref="I53:J53"/>
    <mergeCell ref="K53:L53"/>
    <mergeCell ref="O53:P53"/>
    <mergeCell ref="Q53:R53"/>
    <mergeCell ref="S53:T53"/>
    <mergeCell ref="U53:V53"/>
    <mergeCell ref="W53:X53"/>
    <mergeCell ref="S54:T54"/>
    <mergeCell ref="U54:V54"/>
    <mergeCell ref="W54:X54"/>
    <mergeCell ref="W5:X5"/>
    <mergeCell ref="C7:D7"/>
    <mergeCell ref="E7:F7"/>
    <mergeCell ref="G7:H7"/>
    <mergeCell ref="I7:J7"/>
    <mergeCell ref="K7:L7"/>
    <mergeCell ref="O7:P7"/>
    <mergeCell ref="K44:L44"/>
    <mergeCell ref="K45:L45"/>
    <mergeCell ref="K46:L46"/>
    <mergeCell ref="K47:L47"/>
    <mergeCell ref="M44:M47"/>
    <mergeCell ref="O44:P44"/>
    <mergeCell ref="Q44:R44"/>
    <mergeCell ref="S44:T44"/>
    <mergeCell ref="U44:V44"/>
    <mergeCell ref="W44:X44"/>
    <mergeCell ref="C55:D55"/>
    <mergeCell ref="E55:F55"/>
    <mergeCell ref="G55:H55"/>
    <mergeCell ref="I55:J55"/>
    <mergeCell ref="K55:L55"/>
    <mergeCell ref="O55:P55"/>
    <mergeCell ref="Q55:R55"/>
    <mergeCell ref="S55:T55"/>
    <mergeCell ref="U55:V55"/>
    <mergeCell ref="W55:X55"/>
    <mergeCell ref="C54:D54"/>
    <mergeCell ref="E54:F54"/>
    <mergeCell ref="G54:H54"/>
    <mergeCell ref="I54:J54"/>
    <mergeCell ref="K54:L54"/>
    <mergeCell ref="O54:P54"/>
    <mergeCell ref="Q54:R54"/>
    <mergeCell ref="A48:A51"/>
    <mergeCell ref="C48:D48"/>
    <mergeCell ref="E48:F48"/>
    <mergeCell ref="G48:H48"/>
    <mergeCell ref="I48:J48"/>
    <mergeCell ref="K48:L48"/>
    <mergeCell ref="M48:M51"/>
    <mergeCell ref="O48:P48"/>
    <mergeCell ref="Q48:R48"/>
    <mergeCell ref="S48:T48"/>
    <mergeCell ref="U48:V48"/>
    <mergeCell ref="W48:X48"/>
    <mergeCell ref="Y48:Y51"/>
    <mergeCell ref="AA48:AB48"/>
    <mergeCell ref="AC48:AD48"/>
    <mergeCell ref="AE48:AF48"/>
    <mergeCell ref="AG48:AH48"/>
    <mergeCell ref="C51:D51"/>
    <mergeCell ref="E51:F51"/>
    <mergeCell ref="G51:H51"/>
    <mergeCell ref="I51:J51"/>
    <mergeCell ref="K51:L51"/>
    <mergeCell ref="O51:P51"/>
    <mergeCell ref="Q51:R51"/>
    <mergeCell ref="S51:T51"/>
    <mergeCell ref="U51:V51"/>
    <mergeCell ref="W51:X51"/>
    <mergeCell ref="AA51:AB51"/>
    <mergeCell ref="AC51:AD51"/>
    <mergeCell ref="AE51:AF51"/>
    <mergeCell ref="AG51:AH51"/>
    <mergeCell ref="AI51:AJ51"/>
    <mergeCell ref="AI48:AJ48"/>
    <mergeCell ref="C49:D49"/>
    <mergeCell ref="E49:F49"/>
    <mergeCell ref="G49:H49"/>
    <mergeCell ref="I49:J49"/>
    <mergeCell ref="K49:L49"/>
    <mergeCell ref="O49:P49"/>
    <mergeCell ref="Q49:R49"/>
    <mergeCell ref="S49:T49"/>
    <mergeCell ref="U49:V49"/>
    <mergeCell ref="W49:X49"/>
    <mergeCell ref="AA49:AB49"/>
    <mergeCell ref="AC49:AD49"/>
    <mergeCell ref="AE49:AF49"/>
    <mergeCell ref="AG49:AH49"/>
    <mergeCell ref="AI49:AJ49"/>
    <mergeCell ref="C50:D50"/>
    <mergeCell ref="E50:F50"/>
    <mergeCell ref="G50:H50"/>
    <mergeCell ref="I50:J50"/>
    <mergeCell ref="K50:L50"/>
    <mergeCell ref="O50:P50"/>
    <mergeCell ref="Q50:R50"/>
    <mergeCell ref="S50:T50"/>
    <mergeCell ref="U50:V50"/>
    <mergeCell ref="W50:X50"/>
    <mergeCell ref="AA50:AB50"/>
    <mergeCell ref="AC50:AD50"/>
    <mergeCell ref="AE50:AF50"/>
    <mergeCell ref="AG50:AH50"/>
    <mergeCell ref="AI50:AJ50"/>
    <mergeCell ref="O45:P45"/>
    <mergeCell ref="Q45:R45"/>
    <mergeCell ref="S45:T45"/>
    <mergeCell ref="U45:V45"/>
    <mergeCell ref="W45:X45"/>
    <mergeCell ref="O46:P46"/>
    <mergeCell ref="Q46:R46"/>
    <mergeCell ref="S46:T46"/>
    <mergeCell ref="U46:V46"/>
    <mergeCell ref="W46:X46"/>
    <mergeCell ref="O47:P47"/>
    <mergeCell ref="Q47:R47"/>
    <mergeCell ref="S47:T47"/>
    <mergeCell ref="U47:V47"/>
    <mergeCell ref="W47:X47"/>
    <mergeCell ref="A44:A47"/>
    <mergeCell ref="C44:D44"/>
    <mergeCell ref="C45:D45"/>
    <mergeCell ref="C46:D46"/>
    <mergeCell ref="C47:D47"/>
    <mergeCell ref="E44:F44"/>
    <mergeCell ref="E45:F45"/>
    <mergeCell ref="E46:F46"/>
    <mergeCell ref="E47:F47"/>
    <mergeCell ref="G44:H44"/>
    <mergeCell ref="G45:H45"/>
    <mergeCell ref="G46:H46"/>
    <mergeCell ref="G47:H47"/>
    <mergeCell ref="I44:J44"/>
    <mergeCell ref="I45:J45"/>
    <mergeCell ref="I46:J46"/>
    <mergeCell ref="I47:J47"/>
    <mergeCell ref="A40:A43"/>
    <mergeCell ref="C40:D40"/>
    <mergeCell ref="E40:F40"/>
    <mergeCell ref="G40:H40"/>
    <mergeCell ref="I40:J40"/>
    <mergeCell ref="K40:L40"/>
    <mergeCell ref="C41:D41"/>
    <mergeCell ref="E41:F41"/>
    <mergeCell ref="G41:H41"/>
    <mergeCell ref="I41:J41"/>
    <mergeCell ref="K41:L41"/>
    <mergeCell ref="C42:D42"/>
    <mergeCell ref="E42:F42"/>
    <mergeCell ref="G42:H42"/>
    <mergeCell ref="I42:J42"/>
    <mergeCell ref="K42:L42"/>
    <mergeCell ref="C43:D43"/>
    <mergeCell ref="E43:F43"/>
    <mergeCell ref="G43:H43"/>
    <mergeCell ref="I43:J43"/>
    <mergeCell ref="K43:L43"/>
    <mergeCell ref="M40:M43"/>
    <mergeCell ref="O40:P40"/>
    <mergeCell ref="Q40:R40"/>
    <mergeCell ref="S40:T40"/>
    <mergeCell ref="U40:V40"/>
    <mergeCell ref="W40:X40"/>
    <mergeCell ref="O41:P41"/>
    <mergeCell ref="Q41:R41"/>
    <mergeCell ref="S41:T41"/>
    <mergeCell ref="U41:V41"/>
    <mergeCell ref="W41:X41"/>
    <mergeCell ref="O42:P42"/>
    <mergeCell ref="Q42:R42"/>
    <mergeCell ref="S42:T42"/>
    <mergeCell ref="U42:V42"/>
    <mergeCell ref="W42:X42"/>
    <mergeCell ref="O43:P43"/>
    <mergeCell ref="Q43:R43"/>
    <mergeCell ref="S43:T43"/>
    <mergeCell ref="U43:V43"/>
    <mergeCell ref="W43:X43"/>
    <mergeCell ref="A36:A39"/>
    <mergeCell ref="C36:D36"/>
    <mergeCell ref="E36:F36"/>
    <mergeCell ref="G36:H36"/>
    <mergeCell ref="I36:J36"/>
    <mergeCell ref="K36:L36"/>
    <mergeCell ref="M36:M39"/>
    <mergeCell ref="O36:P36"/>
    <mergeCell ref="Q36:R36"/>
    <mergeCell ref="S36:T36"/>
    <mergeCell ref="U36:V36"/>
    <mergeCell ref="W36:X36"/>
    <mergeCell ref="Y36:Y39"/>
    <mergeCell ref="AA36:AB36"/>
    <mergeCell ref="AC36:AD36"/>
    <mergeCell ref="AE36:AF36"/>
    <mergeCell ref="AG36:AH36"/>
    <mergeCell ref="C39:D39"/>
    <mergeCell ref="E39:F39"/>
    <mergeCell ref="G39:H39"/>
    <mergeCell ref="I39:J39"/>
    <mergeCell ref="K39:L39"/>
    <mergeCell ref="O39:P39"/>
    <mergeCell ref="Q39:R39"/>
    <mergeCell ref="S39:T39"/>
    <mergeCell ref="U39:V39"/>
    <mergeCell ref="W39:X39"/>
    <mergeCell ref="AA39:AB39"/>
    <mergeCell ref="AC39:AD39"/>
    <mergeCell ref="AE39:AF39"/>
    <mergeCell ref="AG39:AH39"/>
    <mergeCell ref="AI39:AJ39"/>
    <mergeCell ref="AI36:AJ36"/>
    <mergeCell ref="C37:D37"/>
    <mergeCell ref="E37:F37"/>
    <mergeCell ref="G37:H37"/>
    <mergeCell ref="I37:J37"/>
    <mergeCell ref="K37:L37"/>
    <mergeCell ref="O37:P37"/>
    <mergeCell ref="Q37:R37"/>
    <mergeCell ref="S37:T37"/>
    <mergeCell ref="U37:V37"/>
    <mergeCell ref="W37:X37"/>
    <mergeCell ref="AA37:AB37"/>
    <mergeCell ref="AC37:AD37"/>
    <mergeCell ref="AE37:AF37"/>
    <mergeCell ref="AG37:AH37"/>
    <mergeCell ref="AI37:AJ37"/>
    <mergeCell ref="C38:D38"/>
    <mergeCell ref="E38:F38"/>
    <mergeCell ref="G38:H38"/>
    <mergeCell ref="I38:J38"/>
    <mergeCell ref="K38:L38"/>
    <mergeCell ref="O38:P38"/>
    <mergeCell ref="Q38:R38"/>
    <mergeCell ref="S38:T38"/>
    <mergeCell ref="U38:V38"/>
    <mergeCell ref="W38:X38"/>
    <mergeCell ref="AA38:AB38"/>
    <mergeCell ref="AC38:AD38"/>
    <mergeCell ref="AE38:AF38"/>
    <mergeCell ref="AG38:AH38"/>
    <mergeCell ref="AI38:AJ38"/>
    <mergeCell ref="A32:A35"/>
    <mergeCell ref="C32:D32"/>
    <mergeCell ref="C33:D33"/>
    <mergeCell ref="C34:D34"/>
    <mergeCell ref="C35:D35"/>
    <mergeCell ref="E32:F32"/>
    <mergeCell ref="G32:H32"/>
    <mergeCell ref="I32:J32"/>
    <mergeCell ref="K32:L32"/>
    <mergeCell ref="E33:F33"/>
    <mergeCell ref="G33:H33"/>
    <mergeCell ref="I33:J33"/>
    <mergeCell ref="K33:L33"/>
    <mergeCell ref="E34:F34"/>
    <mergeCell ref="G34:H34"/>
    <mergeCell ref="I34:J34"/>
    <mergeCell ref="K34:L34"/>
    <mergeCell ref="E35:F35"/>
    <mergeCell ref="G35:H35"/>
    <mergeCell ref="I35:J35"/>
    <mergeCell ref="K35:L35"/>
    <mergeCell ref="M32:M35"/>
    <mergeCell ref="O32:P32"/>
    <mergeCell ref="O33:P33"/>
    <mergeCell ref="O34:P34"/>
    <mergeCell ref="O35:P35"/>
    <mergeCell ref="Q32:R32"/>
    <mergeCell ref="S32:T32"/>
    <mergeCell ref="U32:V32"/>
    <mergeCell ref="W32:X32"/>
    <mergeCell ref="Q33:R33"/>
    <mergeCell ref="S33:T33"/>
    <mergeCell ref="U33:V33"/>
    <mergeCell ref="W33:X33"/>
    <mergeCell ref="Q34:R34"/>
    <mergeCell ref="S34:T34"/>
    <mergeCell ref="U34:V34"/>
    <mergeCell ref="W34:X34"/>
    <mergeCell ref="Q35:R35"/>
    <mergeCell ref="S35:T35"/>
    <mergeCell ref="U35:V35"/>
    <mergeCell ref="W35:X35"/>
    <mergeCell ref="Y32:Y35"/>
    <mergeCell ref="AA32:AB32"/>
    <mergeCell ref="AA33:AB33"/>
    <mergeCell ref="AA34:AB34"/>
    <mergeCell ref="AA35:AB35"/>
    <mergeCell ref="AC32:AD32"/>
    <mergeCell ref="AE32:AF32"/>
    <mergeCell ref="AG32:AH32"/>
    <mergeCell ref="AI32:AJ32"/>
    <mergeCell ref="AC33:AD33"/>
    <mergeCell ref="AE33:AF33"/>
    <mergeCell ref="AG33:AH33"/>
    <mergeCell ref="AI33:AJ33"/>
    <mergeCell ref="AC34:AD34"/>
    <mergeCell ref="AE34:AF34"/>
    <mergeCell ref="AG34:AH34"/>
    <mergeCell ref="AI34:AJ34"/>
    <mergeCell ref="AC35:AD35"/>
    <mergeCell ref="AE35:AF35"/>
    <mergeCell ref="AG35:AH35"/>
    <mergeCell ref="AI35:AJ35"/>
    <mergeCell ref="A24:A27"/>
    <mergeCell ref="C24:D24"/>
    <mergeCell ref="E24:F24"/>
    <mergeCell ref="G24:H24"/>
    <mergeCell ref="I24:J24"/>
    <mergeCell ref="K24:L24"/>
    <mergeCell ref="C25:D25"/>
    <mergeCell ref="E25:F25"/>
    <mergeCell ref="G25:H25"/>
    <mergeCell ref="I25:J25"/>
    <mergeCell ref="K25:L25"/>
    <mergeCell ref="C26:D26"/>
    <mergeCell ref="E26:F26"/>
    <mergeCell ref="G26:H26"/>
    <mergeCell ref="I26:J26"/>
    <mergeCell ref="K26:L26"/>
    <mergeCell ref="C27:D27"/>
    <mergeCell ref="E27:F27"/>
    <mergeCell ref="G27:H27"/>
    <mergeCell ref="I27:J27"/>
    <mergeCell ref="K27:L27"/>
    <mergeCell ref="M24:M27"/>
    <mergeCell ref="O24:P24"/>
    <mergeCell ref="Q24:R24"/>
    <mergeCell ref="S24:T24"/>
    <mergeCell ref="U24:V24"/>
    <mergeCell ref="W24:X24"/>
    <mergeCell ref="O25:P25"/>
    <mergeCell ref="Q25:R25"/>
    <mergeCell ref="S25:T25"/>
    <mergeCell ref="U25:V25"/>
    <mergeCell ref="W25:X25"/>
    <mergeCell ref="O26:P26"/>
    <mergeCell ref="Q26:R26"/>
    <mergeCell ref="S26:T26"/>
    <mergeCell ref="U26:V26"/>
    <mergeCell ref="W26:X26"/>
    <mergeCell ref="O27:P27"/>
    <mergeCell ref="Q27:R27"/>
    <mergeCell ref="S27:T27"/>
    <mergeCell ref="U27:V27"/>
    <mergeCell ref="W27:X27"/>
    <mergeCell ref="Y24:Y27"/>
    <mergeCell ref="AA24:AB24"/>
    <mergeCell ref="AC24:AD24"/>
    <mergeCell ref="AE24:AF24"/>
    <mergeCell ref="AG24:AH24"/>
    <mergeCell ref="AI24:AJ24"/>
    <mergeCell ref="AA25:AB25"/>
    <mergeCell ref="AC25:AD25"/>
    <mergeCell ref="AE25:AF25"/>
    <mergeCell ref="AG25:AH25"/>
    <mergeCell ref="AI25:AJ25"/>
    <mergeCell ref="AA26:AB26"/>
    <mergeCell ref="AC26:AD26"/>
    <mergeCell ref="AE26:AF26"/>
    <mergeCell ref="AG26:AH26"/>
    <mergeCell ref="AI26:AJ26"/>
    <mergeCell ref="AA27:AB27"/>
    <mergeCell ref="AC27:AD27"/>
    <mergeCell ref="AE27:AF27"/>
    <mergeCell ref="AG27:AH27"/>
    <mergeCell ref="AI27:AJ27"/>
    <mergeCell ref="A20:A23"/>
    <mergeCell ref="C20:D20"/>
    <mergeCell ref="C21:D21"/>
    <mergeCell ref="C22:D22"/>
    <mergeCell ref="C23:D23"/>
    <mergeCell ref="E20:F20"/>
    <mergeCell ref="E21:F21"/>
    <mergeCell ref="E22:F22"/>
    <mergeCell ref="E23:F23"/>
    <mergeCell ref="G20:H20"/>
    <mergeCell ref="G21:H21"/>
    <mergeCell ref="G22:H22"/>
    <mergeCell ref="G23:H23"/>
    <mergeCell ref="I20:J20"/>
    <mergeCell ref="I21:J21"/>
    <mergeCell ref="I22:J22"/>
    <mergeCell ref="I23:J23"/>
    <mergeCell ref="K20:L20"/>
    <mergeCell ref="K21:L21"/>
    <mergeCell ref="K22:L22"/>
    <mergeCell ref="K23:L23"/>
    <mergeCell ref="O20:P20"/>
    <mergeCell ref="O21:P21"/>
    <mergeCell ref="O22:P22"/>
    <mergeCell ref="O23:P23"/>
    <mergeCell ref="Q20:R20"/>
    <mergeCell ref="Q21:R21"/>
    <mergeCell ref="Q22:R22"/>
    <mergeCell ref="Q23:R23"/>
    <mergeCell ref="S20:T20"/>
    <mergeCell ref="S21:T21"/>
    <mergeCell ref="S22:T22"/>
    <mergeCell ref="S23:T23"/>
    <mergeCell ref="U20:V20"/>
    <mergeCell ref="U21:V21"/>
    <mergeCell ref="U22:V22"/>
    <mergeCell ref="U23:V23"/>
    <mergeCell ref="AI20:AJ20"/>
    <mergeCell ref="AI21:AJ21"/>
    <mergeCell ref="AI22:AJ22"/>
    <mergeCell ref="AI23:AJ23"/>
    <mergeCell ref="M20:M23"/>
    <mergeCell ref="Y20:Y23"/>
    <mergeCell ref="W20:X20"/>
    <mergeCell ref="W21:X21"/>
    <mergeCell ref="W22:X22"/>
    <mergeCell ref="W23:X23"/>
    <mergeCell ref="AA20:AB20"/>
    <mergeCell ref="AA21:AB21"/>
    <mergeCell ref="AA22:AB22"/>
    <mergeCell ref="AA23:AB23"/>
    <mergeCell ref="AC20:AD20"/>
    <mergeCell ref="AC21:AD21"/>
    <mergeCell ref="AC22:AD22"/>
    <mergeCell ref="AC23:AD23"/>
    <mergeCell ref="AE20:AF20"/>
    <mergeCell ref="AE21:AF21"/>
    <mergeCell ref="AE22:AF22"/>
    <mergeCell ref="AE23:AF23"/>
    <mergeCell ref="AG20:AH20"/>
    <mergeCell ref="AG21:AH21"/>
    <mergeCell ref="AG22:AH22"/>
    <mergeCell ref="AG23:AH23"/>
    <mergeCell ref="A16:A19"/>
    <mergeCell ref="C16:D16"/>
    <mergeCell ref="C17:D17"/>
    <mergeCell ref="C18:D18"/>
    <mergeCell ref="C19:D19"/>
    <mergeCell ref="E16:F16"/>
    <mergeCell ref="E17:F17"/>
    <mergeCell ref="E18:F18"/>
    <mergeCell ref="E19:F19"/>
    <mergeCell ref="G16:H16"/>
    <mergeCell ref="G17:H17"/>
    <mergeCell ref="G18:H18"/>
    <mergeCell ref="G19:H19"/>
    <mergeCell ref="I16:J16"/>
    <mergeCell ref="I17:J17"/>
    <mergeCell ref="I18:J18"/>
    <mergeCell ref="I19:J19"/>
    <mergeCell ref="K16:L16"/>
    <mergeCell ref="K17:L17"/>
    <mergeCell ref="K18:L18"/>
    <mergeCell ref="K19:L19"/>
    <mergeCell ref="M16:M19"/>
    <mergeCell ref="O16:P16"/>
    <mergeCell ref="Q16:R16"/>
    <mergeCell ref="S16:T16"/>
    <mergeCell ref="U16:V16"/>
    <mergeCell ref="W16:X16"/>
    <mergeCell ref="O17:P17"/>
    <mergeCell ref="Q17:R17"/>
    <mergeCell ref="S17:T17"/>
    <mergeCell ref="U17:V17"/>
    <mergeCell ref="W17:X17"/>
    <mergeCell ref="O18:P18"/>
    <mergeCell ref="Q18:R18"/>
    <mergeCell ref="S18:T18"/>
    <mergeCell ref="U18:V18"/>
    <mergeCell ref="W18:X18"/>
    <mergeCell ref="O19:P19"/>
    <mergeCell ref="Q19:R19"/>
    <mergeCell ref="S19:T19"/>
    <mergeCell ref="U19:V19"/>
    <mergeCell ref="W19:X19"/>
    <mergeCell ref="Y16:Y19"/>
    <mergeCell ref="AA16:AB16"/>
    <mergeCell ref="AC16:AD16"/>
    <mergeCell ref="AE16:AF16"/>
    <mergeCell ref="AG16:AH16"/>
    <mergeCell ref="AI16:AJ16"/>
    <mergeCell ref="AA17:AB17"/>
    <mergeCell ref="AC17:AD17"/>
    <mergeCell ref="AE17:AF17"/>
    <mergeCell ref="AG17:AH17"/>
    <mergeCell ref="AI17:AJ17"/>
    <mergeCell ref="AA18:AB18"/>
    <mergeCell ref="AC18:AD18"/>
    <mergeCell ref="AE18:AF18"/>
    <mergeCell ref="AG18:AH18"/>
    <mergeCell ref="AI18:AJ18"/>
    <mergeCell ref="AA19:AB19"/>
    <mergeCell ref="AC19:AD19"/>
    <mergeCell ref="AE19:AF19"/>
    <mergeCell ref="AG19:AH19"/>
    <mergeCell ref="AI19:AJ19"/>
  </mergeCells>
  <phoneticPr fontId="2"/>
  <conditionalFormatting sqref="A3">
    <cfRule type="expression" dxfId="2" priority="5" stopIfTrue="1">
      <formula>$Z$3=""</formula>
    </cfRule>
  </conditionalFormatting>
  <conditionalFormatting sqref="M3">
    <cfRule type="expression" dxfId="1" priority="2" stopIfTrue="1">
      <formula>$Z$3=""</formula>
    </cfRule>
  </conditionalFormatting>
  <conditionalFormatting sqref="Y3">
    <cfRule type="expression" dxfId="0" priority="1" stopIfTrue="1">
      <formula>$Z$3=""</formula>
    </cfRule>
  </conditionalFormatting>
  <dataValidations count="3">
    <dataValidation type="list" allowBlank="1" showInputMessage="1" showErrorMessage="1" prompt="出場されましたら、「○」を入力してください、" sqref="JK60:JT119 TG60:TP119 ADC60:ADL119 AMY60:ANH119 AWU60:AXD119 BGQ60:BGZ119 BQM60:BQV119 CAI60:CAR119 CKE60:CKN119 CUA60:CUJ119 DDW60:DEF119 DNS60:DOB119 DXO60:DXX119 EHK60:EHT119 ERG60:ERP119 FBC60:FBL119 FKY60:FLH119 FUU60:FVD119 GEQ60:GEZ119 GOM60:GOV119 GYI60:GYR119 HIE60:HIN119 HSA60:HSJ119 IBW60:ICF119 ILS60:IMB119 IVO60:IVX119 JFK60:JFT119 JPG60:JPP119 JZC60:JZL119 KIY60:KJH119 KSU60:KTD119 LCQ60:LCZ119 LMM60:LMV119 LWI60:LWR119 MGE60:MGN119 MQA60:MQJ119 MZW60:NAF119 NJS60:NKB119 NTO60:NTX119 ODK60:ODT119 ONG60:ONP119 OXC60:OXL119 PGY60:PHH119 PQU60:PRD119 QAQ60:QAZ119 QKM60:QKV119 QUI60:QUR119 REE60:REN119 ROA60:ROJ119 RXW60:RYF119 SHS60:SIB119 SRO60:SRX119 TBK60:TBT119 TLG60:TLP119 TVC60:TVL119 UEY60:UFH119 UOU60:UPD119 UYQ60:UYZ119 VIM60:VIV119 VSI60:VSR119 WCE60:WCN119 WMA60:WMJ119 WVW60:WWF119 C65608:L65667 IY65596:JH65655 SU65596:TD65655 ACQ65596:ACZ65655 AMM65596:AMV65655 AWI65596:AWR65655 BGE65596:BGN65655 BQA65596:BQJ65655 BZW65596:CAF65655 CJS65596:CKB65655 CTO65596:CTX65655 DDK65596:DDT65655 DNG65596:DNP65655 DXC65596:DXL65655 EGY65596:EHH65655 EQU65596:ERD65655 FAQ65596:FAZ65655 FKM65596:FKV65655 FUI65596:FUR65655 GEE65596:GEN65655 GOA65596:GOJ65655 GXW65596:GYF65655 HHS65596:HIB65655 HRO65596:HRX65655 IBK65596:IBT65655 ILG65596:ILP65655 IVC65596:IVL65655 JEY65596:JFH65655 JOU65596:JPD65655 JYQ65596:JYZ65655 KIM65596:KIV65655 KSI65596:KSR65655 LCE65596:LCN65655 LMA65596:LMJ65655 LVW65596:LWF65655 MFS65596:MGB65655 MPO65596:MPX65655 MZK65596:MZT65655 NJG65596:NJP65655 NTC65596:NTL65655 OCY65596:ODH65655 OMU65596:OND65655 OWQ65596:OWZ65655 PGM65596:PGV65655 PQI65596:PQR65655 QAE65596:QAN65655 QKA65596:QKJ65655 QTW65596:QUF65655 RDS65596:REB65655 RNO65596:RNX65655 RXK65596:RXT65655 SHG65596:SHP65655 SRC65596:SRL65655 TAY65596:TBH65655 TKU65596:TLD65655 TUQ65596:TUZ65655 UEM65596:UEV65655 UOI65596:UOR65655 UYE65596:UYN65655 VIA65596:VIJ65655 VRW65596:VSF65655 WBS65596:WCB65655 WLO65596:WLX65655 WVK65596:WVT65655 C131144:L131203 IY131132:JH131191 SU131132:TD131191 ACQ131132:ACZ131191 AMM131132:AMV131191 AWI131132:AWR131191 BGE131132:BGN131191 BQA131132:BQJ131191 BZW131132:CAF131191 CJS131132:CKB131191 CTO131132:CTX131191 DDK131132:DDT131191 DNG131132:DNP131191 DXC131132:DXL131191 EGY131132:EHH131191 EQU131132:ERD131191 FAQ131132:FAZ131191 FKM131132:FKV131191 FUI131132:FUR131191 GEE131132:GEN131191 GOA131132:GOJ131191 GXW131132:GYF131191 HHS131132:HIB131191 HRO131132:HRX131191 IBK131132:IBT131191 ILG131132:ILP131191 IVC131132:IVL131191 JEY131132:JFH131191 JOU131132:JPD131191 JYQ131132:JYZ131191 KIM131132:KIV131191 KSI131132:KSR131191 LCE131132:LCN131191 LMA131132:LMJ131191 LVW131132:LWF131191 MFS131132:MGB131191 MPO131132:MPX131191 MZK131132:MZT131191 NJG131132:NJP131191 NTC131132:NTL131191 OCY131132:ODH131191 OMU131132:OND131191 OWQ131132:OWZ131191 PGM131132:PGV131191 PQI131132:PQR131191 QAE131132:QAN131191 QKA131132:QKJ131191 QTW131132:QUF131191 RDS131132:REB131191 RNO131132:RNX131191 RXK131132:RXT131191 SHG131132:SHP131191 SRC131132:SRL131191 TAY131132:TBH131191 TKU131132:TLD131191 TUQ131132:TUZ131191 UEM131132:UEV131191 UOI131132:UOR131191 UYE131132:UYN131191 VIA131132:VIJ131191 VRW131132:VSF131191 WBS131132:WCB131191 WLO131132:WLX131191 WVK131132:WVT131191 C196680:L196739 IY196668:JH196727 SU196668:TD196727 ACQ196668:ACZ196727 AMM196668:AMV196727 AWI196668:AWR196727 BGE196668:BGN196727 BQA196668:BQJ196727 BZW196668:CAF196727 CJS196668:CKB196727 CTO196668:CTX196727 DDK196668:DDT196727 DNG196668:DNP196727 DXC196668:DXL196727 EGY196668:EHH196727 EQU196668:ERD196727 FAQ196668:FAZ196727 FKM196668:FKV196727 FUI196668:FUR196727 GEE196668:GEN196727 GOA196668:GOJ196727 GXW196668:GYF196727 HHS196668:HIB196727 HRO196668:HRX196727 IBK196668:IBT196727 ILG196668:ILP196727 IVC196668:IVL196727 JEY196668:JFH196727 JOU196668:JPD196727 JYQ196668:JYZ196727 KIM196668:KIV196727 KSI196668:KSR196727 LCE196668:LCN196727 LMA196668:LMJ196727 LVW196668:LWF196727 MFS196668:MGB196727 MPO196668:MPX196727 MZK196668:MZT196727 NJG196668:NJP196727 NTC196668:NTL196727 OCY196668:ODH196727 OMU196668:OND196727 OWQ196668:OWZ196727 PGM196668:PGV196727 PQI196668:PQR196727 QAE196668:QAN196727 QKA196668:QKJ196727 QTW196668:QUF196727 RDS196668:REB196727 RNO196668:RNX196727 RXK196668:RXT196727 SHG196668:SHP196727 SRC196668:SRL196727 TAY196668:TBH196727 TKU196668:TLD196727 TUQ196668:TUZ196727 UEM196668:UEV196727 UOI196668:UOR196727 UYE196668:UYN196727 VIA196668:VIJ196727 VRW196668:VSF196727 WBS196668:WCB196727 WLO196668:WLX196727 WVK196668:WVT196727 C262216:L262275 IY262204:JH262263 SU262204:TD262263 ACQ262204:ACZ262263 AMM262204:AMV262263 AWI262204:AWR262263 BGE262204:BGN262263 BQA262204:BQJ262263 BZW262204:CAF262263 CJS262204:CKB262263 CTO262204:CTX262263 DDK262204:DDT262263 DNG262204:DNP262263 DXC262204:DXL262263 EGY262204:EHH262263 EQU262204:ERD262263 FAQ262204:FAZ262263 FKM262204:FKV262263 FUI262204:FUR262263 GEE262204:GEN262263 GOA262204:GOJ262263 GXW262204:GYF262263 HHS262204:HIB262263 HRO262204:HRX262263 IBK262204:IBT262263 ILG262204:ILP262263 IVC262204:IVL262263 JEY262204:JFH262263 JOU262204:JPD262263 JYQ262204:JYZ262263 KIM262204:KIV262263 KSI262204:KSR262263 LCE262204:LCN262263 LMA262204:LMJ262263 LVW262204:LWF262263 MFS262204:MGB262263 MPO262204:MPX262263 MZK262204:MZT262263 NJG262204:NJP262263 NTC262204:NTL262263 OCY262204:ODH262263 OMU262204:OND262263 OWQ262204:OWZ262263 PGM262204:PGV262263 PQI262204:PQR262263 QAE262204:QAN262263 QKA262204:QKJ262263 QTW262204:QUF262263 RDS262204:REB262263 RNO262204:RNX262263 RXK262204:RXT262263 SHG262204:SHP262263 SRC262204:SRL262263 TAY262204:TBH262263 TKU262204:TLD262263 TUQ262204:TUZ262263 UEM262204:UEV262263 UOI262204:UOR262263 UYE262204:UYN262263 VIA262204:VIJ262263 VRW262204:VSF262263 WBS262204:WCB262263 WLO262204:WLX262263 WVK262204:WVT262263 C327752:L327811 IY327740:JH327799 SU327740:TD327799 ACQ327740:ACZ327799 AMM327740:AMV327799 AWI327740:AWR327799 BGE327740:BGN327799 BQA327740:BQJ327799 BZW327740:CAF327799 CJS327740:CKB327799 CTO327740:CTX327799 DDK327740:DDT327799 DNG327740:DNP327799 DXC327740:DXL327799 EGY327740:EHH327799 EQU327740:ERD327799 FAQ327740:FAZ327799 FKM327740:FKV327799 FUI327740:FUR327799 GEE327740:GEN327799 GOA327740:GOJ327799 GXW327740:GYF327799 HHS327740:HIB327799 HRO327740:HRX327799 IBK327740:IBT327799 ILG327740:ILP327799 IVC327740:IVL327799 JEY327740:JFH327799 JOU327740:JPD327799 JYQ327740:JYZ327799 KIM327740:KIV327799 KSI327740:KSR327799 LCE327740:LCN327799 LMA327740:LMJ327799 LVW327740:LWF327799 MFS327740:MGB327799 MPO327740:MPX327799 MZK327740:MZT327799 NJG327740:NJP327799 NTC327740:NTL327799 OCY327740:ODH327799 OMU327740:OND327799 OWQ327740:OWZ327799 PGM327740:PGV327799 PQI327740:PQR327799 QAE327740:QAN327799 QKA327740:QKJ327799 QTW327740:QUF327799 RDS327740:REB327799 RNO327740:RNX327799 RXK327740:RXT327799 SHG327740:SHP327799 SRC327740:SRL327799 TAY327740:TBH327799 TKU327740:TLD327799 TUQ327740:TUZ327799 UEM327740:UEV327799 UOI327740:UOR327799 UYE327740:UYN327799 VIA327740:VIJ327799 VRW327740:VSF327799 WBS327740:WCB327799 WLO327740:WLX327799 WVK327740:WVT327799 C393288:L393347 IY393276:JH393335 SU393276:TD393335 ACQ393276:ACZ393335 AMM393276:AMV393335 AWI393276:AWR393335 BGE393276:BGN393335 BQA393276:BQJ393335 BZW393276:CAF393335 CJS393276:CKB393335 CTO393276:CTX393335 DDK393276:DDT393335 DNG393276:DNP393335 DXC393276:DXL393335 EGY393276:EHH393335 EQU393276:ERD393335 FAQ393276:FAZ393335 FKM393276:FKV393335 FUI393276:FUR393335 GEE393276:GEN393335 GOA393276:GOJ393335 GXW393276:GYF393335 HHS393276:HIB393335 HRO393276:HRX393335 IBK393276:IBT393335 ILG393276:ILP393335 IVC393276:IVL393335 JEY393276:JFH393335 JOU393276:JPD393335 JYQ393276:JYZ393335 KIM393276:KIV393335 KSI393276:KSR393335 LCE393276:LCN393335 LMA393276:LMJ393335 LVW393276:LWF393335 MFS393276:MGB393335 MPO393276:MPX393335 MZK393276:MZT393335 NJG393276:NJP393335 NTC393276:NTL393335 OCY393276:ODH393335 OMU393276:OND393335 OWQ393276:OWZ393335 PGM393276:PGV393335 PQI393276:PQR393335 QAE393276:QAN393335 QKA393276:QKJ393335 QTW393276:QUF393335 RDS393276:REB393335 RNO393276:RNX393335 RXK393276:RXT393335 SHG393276:SHP393335 SRC393276:SRL393335 TAY393276:TBH393335 TKU393276:TLD393335 TUQ393276:TUZ393335 UEM393276:UEV393335 UOI393276:UOR393335 UYE393276:UYN393335 VIA393276:VIJ393335 VRW393276:VSF393335 WBS393276:WCB393335 WLO393276:WLX393335 WVK393276:WVT393335 C458824:L458883 IY458812:JH458871 SU458812:TD458871 ACQ458812:ACZ458871 AMM458812:AMV458871 AWI458812:AWR458871 BGE458812:BGN458871 BQA458812:BQJ458871 BZW458812:CAF458871 CJS458812:CKB458871 CTO458812:CTX458871 DDK458812:DDT458871 DNG458812:DNP458871 DXC458812:DXL458871 EGY458812:EHH458871 EQU458812:ERD458871 FAQ458812:FAZ458871 FKM458812:FKV458871 FUI458812:FUR458871 GEE458812:GEN458871 GOA458812:GOJ458871 GXW458812:GYF458871 HHS458812:HIB458871 HRO458812:HRX458871 IBK458812:IBT458871 ILG458812:ILP458871 IVC458812:IVL458871 JEY458812:JFH458871 JOU458812:JPD458871 JYQ458812:JYZ458871 KIM458812:KIV458871 KSI458812:KSR458871 LCE458812:LCN458871 LMA458812:LMJ458871 LVW458812:LWF458871 MFS458812:MGB458871 MPO458812:MPX458871 MZK458812:MZT458871 NJG458812:NJP458871 NTC458812:NTL458871 OCY458812:ODH458871 OMU458812:OND458871 OWQ458812:OWZ458871 PGM458812:PGV458871 PQI458812:PQR458871 QAE458812:QAN458871 QKA458812:QKJ458871 QTW458812:QUF458871 RDS458812:REB458871 RNO458812:RNX458871 RXK458812:RXT458871 SHG458812:SHP458871 SRC458812:SRL458871 TAY458812:TBH458871 TKU458812:TLD458871 TUQ458812:TUZ458871 UEM458812:UEV458871 UOI458812:UOR458871 UYE458812:UYN458871 VIA458812:VIJ458871 VRW458812:VSF458871 WBS458812:WCB458871 WLO458812:WLX458871 WVK458812:WVT458871 C524360:L524419 IY524348:JH524407 SU524348:TD524407 ACQ524348:ACZ524407 AMM524348:AMV524407 AWI524348:AWR524407 BGE524348:BGN524407 BQA524348:BQJ524407 BZW524348:CAF524407 CJS524348:CKB524407 CTO524348:CTX524407 DDK524348:DDT524407 DNG524348:DNP524407 DXC524348:DXL524407 EGY524348:EHH524407 EQU524348:ERD524407 FAQ524348:FAZ524407 FKM524348:FKV524407 FUI524348:FUR524407 GEE524348:GEN524407 GOA524348:GOJ524407 GXW524348:GYF524407 HHS524348:HIB524407 HRO524348:HRX524407 IBK524348:IBT524407 ILG524348:ILP524407 IVC524348:IVL524407 JEY524348:JFH524407 JOU524348:JPD524407 JYQ524348:JYZ524407 KIM524348:KIV524407 KSI524348:KSR524407 LCE524348:LCN524407 LMA524348:LMJ524407 LVW524348:LWF524407 MFS524348:MGB524407 MPO524348:MPX524407 MZK524348:MZT524407 NJG524348:NJP524407 NTC524348:NTL524407 OCY524348:ODH524407 OMU524348:OND524407 OWQ524348:OWZ524407 PGM524348:PGV524407 PQI524348:PQR524407 QAE524348:QAN524407 QKA524348:QKJ524407 QTW524348:QUF524407 RDS524348:REB524407 RNO524348:RNX524407 RXK524348:RXT524407 SHG524348:SHP524407 SRC524348:SRL524407 TAY524348:TBH524407 TKU524348:TLD524407 TUQ524348:TUZ524407 UEM524348:UEV524407 UOI524348:UOR524407 UYE524348:UYN524407 VIA524348:VIJ524407 VRW524348:VSF524407 WBS524348:WCB524407 WLO524348:WLX524407 WVK524348:WVT524407 C589896:L589955 IY589884:JH589943 SU589884:TD589943 ACQ589884:ACZ589943 AMM589884:AMV589943 AWI589884:AWR589943 BGE589884:BGN589943 BQA589884:BQJ589943 BZW589884:CAF589943 CJS589884:CKB589943 CTO589884:CTX589943 DDK589884:DDT589943 DNG589884:DNP589943 DXC589884:DXL589943 EGY589884:EHH589943 EQU589884:ERD589943 FAQ589884:FAZ589943 FKM589884:FKV589943 FUI589884:FUR589943 GEE589884:GEN589943 GOA589884:GOJ589943 GXW589884:GYF589943 HHS589884:HIB589943 HRO589884:HRX589943 IBK589884:IBT589943 ILG589884:ILP589943 IVC589884:IVL589943 JEY589884:JFH589943 JOU589884:JPD589943 JYQ589884:JYZ589943 KIM589884:KIV589943 KSI589884:KSR589943 LCE589884:LCN589943 LMA589884:LMJ589943 LVW589884:LWF589943 MFS589884:MGB589943 MPO589884:MPX589943 MZK589884:MZT589943 NJG589884:NJP589943 NTC589884:NTL589943 OCY589884:ODH589943 OMU589884:OND589943 OWQ589884:OWZ589943 PGM589884:PGV589943 PQI589884:PQR589943 QAE589884:QAN589943 QKA589884:QKJ589943 QTW589884:QUF589943 RDS589884:REB589943 RNO589884:RNX589943 RXK589884:RXT589943 SHG589884:SHP589943 SRC589884:SRL589943 TAY589884:TBH589943 TKU589884:TLD589943 TUQ589884:TUZ589943 UEM589884:UEV589943 UOI589884:UOR589943 UYE589884:UYN589943 VIA589884:VIJ589943 VRW589884:VSF589943 WBS589884:WCB589943 WLO589884:WLX589943 WVK589884:WVT589943 C655432:L655491 IY655420:JH655479 SU655420:TD655479 ACQ655420:ACZ655479 AMM655420:AMV655479 AWI655420:AWR655479 BGE655420:BGN655479 BQA655420:BQJ655479 BZW655420:CAF655479 CJS655420:CKB655479 CTO655420:CTX655479 DDK655420:DDT655479 DNG655420:DNP655479 DXC655420:DXL655479 EGY655420:EHH655479 EQU655420:ERD655479 FAQ655420:FAZ655479 FKM655420:FKV655479 FUI655420:FUR655479 GEE655420:GEN655479 GOA655420:GOJ655479 GXW655420:GYF655479 HHS655420:HIB655479 HRO655420:HRX655479 IBK655420:IBT655479 ILG655420:ILP655479 IVC655420:IVL655479 JEY655420:JFH655479 JOU655420:JPD655479 JYQ655420:JYZ655479 KIM655420:KIV655479 KSI655420:KSR655479 LCE655420:LCN655479 LMA655420:LMJ655479 LVW655420:LWF655479 MFS655420:MGB655479 MPO655420:MPX655479 MZK655420:MZT655479 NJG655420:NJP655479 NTC655420:NTL655479 OCY655420:ODH655479 OMU655420:OND655479 OWQ655420:OWZ655479 PGM655420:PGV655479 PQI655420:PQR655479 QAE655420:QAN655479 QKA655420:QKJ655479 QTW655420:QUF655479 RDS655420:REB655479 RNO655420:RNX655479 RXK655420:RXT655479 SHG655420:SHP655479 SRC655420:SRL655479 TAY655420:TBH655479 TKU655420:TLD655479 TUQ655420:TUZ655479 UEM655420:UEV655479 UOI655420:UOR655479 UYE655420:UYN655479 VIA655420:VIJ655479 VRW655420:VSF655479 WBS655420:WCB655479 WLO655420:WLX655479 WVK655420:WVT655479 C720968:L721027 IY720956:JH721015 SU720956:TD721015 ACQ720956:ACZ721015 AMM720956:AMV721015 AWI720956:AWR721015 BGE720956:BGN721015 BQA720956:BQJ721015 BZW720956:CAF721015 CJS720956:CKB721015 CTO720956:CTX721015 DDK720956:DDT721015 DNG720956:DNP721015 DXC720956:DXL721015 EGY720956:EHH721015 EQU720956:ERD721015 FAQ720956:FAZ721015 FKM720956:FKV721015 FUI720956:FUR721015 GEE720956:GEN721015 GOA720956:GOJ721015 GXW720956:GYF721015 HHS720956:HIB721015 HRO720956:HRX721015 IBK720956:IBT721015 ILG720956:ILP721015 IVC720956:IVL721015 JEY720956:JFH721015 JOU720956:JPD721015 JYQ720956:JYZ721015 KIM720956:KIV721015 KSI720956:KSR721015 LCE720956:LCN721015 LMA720956:LMJ721015 LVW720956:LWF721015 MFS720956:MGB721015 MPO720956:MPX721015 MZK720956:MZT721015 NJG720956:NJP721015 NTC720956:NTL721015 OCY720956:ODH721015 OMU720956:OND721015 OWQ720956:OWZ721015 PGM720956:PGV721015 PQI720956:PQR721015 QAE720956:QAN721015 QKA720956:QKJ721015 QTW720956:QUF721015 RDS720956:REB721015 RNO720956:RNX721015 RXK720956:RXT721015 SHG720956:SHP721015 SRC720956:SRL721015 TAY720956:TBH721015 TKU720956:TLD721015 TUQ720956:TUZ721015 UEM720956:UEV721015 UOI720956:UOR721015 UYE720956:UYN721015 VIA720956:VIJ721015 VRW720956:VSF721015 WBS720956:WCB721015 WLO720956:WLX721015 WVK720956:WVT721015 C786504:L786563 IY786492:JH786551 SU786492:TD786551 ACQ786492:ACZ786551 AMM786492:AMV786551 AWI786492:AWR786551 BGE786492:BGN786551 BQA786492:BQJ786551 BZW786492:CAF786551 CJS786492:CKB786551 CTO786492:CTX786551 DDK786492:DDT786551 DNG786492:DNP786551 DXC786492:DXL786551 EGY786492:EHH786551 EQU786492:ERD786551 FAQ786492:FAZ786551 FKM786492:FKV786551 FUI786492:FUR786551 GEE786492:GEN786551 GOA786492:GOJ786551 GXW786492:GYF786551 HHS786492:HIB786551 HRO786492:HRX786551 IBK786492:IBT786551 ILG786492:ILP786551 IVC786492:IVL786551 JEY786492:JFH786551 JOU786492:JPD786551 JYQ786492:JYZ786551 KIM786492:KIV786551 KSI786492:KSR786551 LCE786492:LCN786551 LMA786492:LMJ786551 LVW786492:LWF786551 MFS786492:MGB786551 MPO786492:MPX786551 MZK786492:MZT786551 NJG786492:NJP786551 NTC786492:NTL786551 OCY786492:ODH786551 OMU786492:OND786551 OWQ786492:OWZ786551 PGM786492:PGV786551 PQI786492:PQR786551 QAE786492:QAN786551 QKA786492:QKJ786551 QTW786492:QUF786551 RDS786492:REB786551 RNO786492:RNX786551 RXK786492:RXT786551 SHG786492:SHP786551 SRC786492:SRL786551 TAY786492:TBH786551 TKU786492:TLD786551 TUQ786492:TUZ786551 UEM786492:UEV786551 UOI786492:UOR786551 UYE786492:UYN786551 VIA786492:VIJ786551 VRW786492:VSF786551 WBS786492:WCB786551 WLO786492:WLX786551 WVK786492:WVT786551 C852040:L852099 IY852028:JH852087 SU852028:TD852087 ACQ852028:ACZ852087 AMM852028:AMV852087 AWI852028:AWR852087 BGE852028:BGN852087 BQA852028:BQJ852087 BZW852028:CAF852087 CJS852028:CKB852087 CTO852028:CTX852087 DDK852028:DDT852087 DNG852028:DNP852087 DXC852028:DXL852087 EGY852028:EHH852087 EQU852028:ERD852087 FAQ852028:FAZ852087 FKM852028:FKV852087 FUI852028:FUR852087 GEE852028:GEN852087 GOA852028:GOJ852087 GXW852028:GYF852087 HHS852028:HIB852087 HRO852028:HRX852087 IBK852028:IBT852087 ILG852028:ILP852087 IVC852028:IVL852087 JEY852028:JFH852087 JOU852028:JPD852087 JYQ852028:JYZ852087 KIM852028:KIV852087 KSI852028:KSR852087 LCE852028:LCN852087 LMA852028:LMJ852087 LVW852028:LWF852087 MFS852028:MGB852087 MPO852028:MPX852087 MZK852028:MZT852087 NJG852028:NJP852087 NTC852028:NTL852087 OCY852028:ODH852087 OMU852028:OND852087 OWQ852028:OWZ852087 PGM852028:PGV852087 PQI852028:PQR852087 QAE852028:QAN852087 QKA852028:QKJ852087 QTW852028:QUF852087 RDS852028:REB852087 RNO852028:RNX852087 RXK852028:RXT852087 SHG852028:SHP852087 SRC852028:SRL852087 TAY852028:TBH852087 TKU852028:TLD852087 TUQ852028:TUZ852087 UEM852028:UEV852087 UOI852028:UOR852087 UYE852028:UYN852087 VIA852028:VIJ852087 VRW852028:VSF852087 WBS852028:WCB852087 WLO852028:WLX852087 WVK852028:WVT852087 C917576:L917635 IY917564:JH917623 SU917564:TD917623 ACQ917564:ACZ917623 AMM917564:AMV917623 AWI917564:AWR917623 BGE917564:BGN917623 BQA917564:BQJ917623 BZW917564:CAF917623 CJS917564:CKB917623 CTO917564:CTX917623 DDK917564:DDT917623 DNG917564:DNP917623 DXC917564:DXL917623 EGY917564:EHH917623 EQU917564:ERD917623 FAQ917564:FAZ917623 FKM917564:FKV917623 FUI917564:FUR917623 GEE917564:GEN917623 GOA917564:GOJ917623 GXW917564:GYF917623 HHS917564:HIB917623 HRO917564:HRX917623 IBK917564:IBT917623 ILG917564:ILP917623 IVC917564:IVL917623 JEY917564:JFH917623 JOU917564:JPD917623 JYQ917564:JYZ917623 KIM917564:KIV917623 KSI917564:KSR917623 LCE917564:LCN917623 LMA917564:LMJ917623 LVW917564:LWF917623 MFS917564:MGB917623 MPO917564:MPX917623 MZK917564:MZT917623 NJG917564:NJP917623 NTC917564:NTL917623 OCY917564:ODH917623 OMU917564:OND917623 OWQ917564:OWZ917623 PGM917564:PGV917623 PQI917564:PQR917623 QAE917564:QAN917623 QKA917564:QKJ917623 QTW917564:QUF917623 RDS917564:REB917623 RNO917564:RNX917623 RXK917564:RXT917623 SHG917564:SHP917623 SRC917564:SRL917623 TAY917564:TBH917623 TKU917564:TLD917623 TUQ917564:TUZ917623 UEM917564:UEV917623 UOI917564:UOR917623 UYE917564:UYN917623 VIA917564:VIJ917623 VRW917564:VSF917623 WBS917564:WCB917623 WLO917564:WLX917623 WVK917564:WVT917623 C983112:L983171 IY983100:JH983159 SU983100:TD983159 ACQ983100:ACZ983159 AMM983100:AMV983159 AWI983100:AWR983159 BGE983100:BGN983159 BQA983100:BQJ983159 BZW983100:CAF983159 CJS983100:CKB983159 CTO983100:CTX983159 DDK983100:DDT983159 DNG983100:DNP983159 DXC983100:DXL983159 EGY983100:EHH983159 EQU983100:ERD983159 FAQ983100:FAZ983159 FKM983100:FKV983159 FUI983100:FUR983159 GEE983100:GEN983159 GOA983100:GOJ983159 GXW983100:GYF983159 HHS983100:HIB983159 HRO983100:HRX983159 IBK983100:IBT983159 ILG983100:ILP983159 IVC983100:IVL983159 JEY983100:JFH983159 JOU983100:JPD983159 JYQ983100:JYZ983159 KIM983100:KIV983159 KSI983100:KSR983159 LCE983100:LCN983159 LMA983100:LMJ983159 LVW983100:LWF983159 MFS983100:MGB983159 MPO983100:MPX983159 MZK983100:MZT983159 NJG983100:NJP983159 NTC983100:NTL983159 OCY983100:ODH983159 OMU983100:OND983159 OWQ983100:OWZ983159 PGM983100:PGV983159 PQI983100:PQR983159 QAE983100:QAN983159 QKA983100:QKJ983159 QTW983100:QUF983159 RDS983100:REB983159 RNO983100:RNX983159 RXK983100:RXT983159 SHG983100:SHP983159 SRC983100:SRL983159 TAY983100:TBH983159 TKU983100:TLD983159 TUQ983100:TUZ983159 UEM983100:UEV983159 UOI983100:UOR983159 UYE983100:UYN983159 VIA983100:VIJ983159 VRW983100:VSF983159 WBS983100:WCB983159 WLO983100:WLX983159 WVK983100:WVT983159 JW60:KF119 TS60:UB119 ADO60:ADX119 ANK60:ANT119 AXG60:AXP119 BHC60:BHL119 BQY60:BRH119 CAU60:CBD119 CKQ60:CKZ119 CUM60:CUV119 DEI60:DER119 DOE60:DON119 DYA60:DYJ119 EHW60:EIF119 ERS60:ESB119 FBO60:FBX119 FLK60:FLT119 FVG60:FVP119 GFC60:GFL119 GOY60:GPH119 GYU60:GZD119 HIQ60:HIZ119 HSM60:HSV119 ICI60:ICR119 IME60:IMN119 IWA60:IWJ119 JFW60:JGF119 JPS60:JQB119 JZO60:JZX119 KJK60:KJT119 KTG60:KTP119 LDC60:LDL119 LMY60:LNH119 LWU60:LXD119 MGQ60:MGZ119 MQM60:MQV119 NAI60:NAR119 NKE60:NKN119 NUA60:NUJ119 ODW60:OEF119 ONS60:OOB119 OXO60:OXX119 PHK60:PHT119 PRG60:PRP119 QBC60:QBL119 QKY60:QLH119 QUU60:QVD119 REQ60:REZ119 ROM60:ROV119 RYI60:RYR119 SIE60:SIN119 SSA60:SSJ119 TBW60:TCF119 TLS60:TMB119 TVO60:TVX119 UFK60:UFT119 UPG60:UPP119 UZC60:UZL119 VIY60:VJH119 VSU60:VTD119 WCQ60:WCZ119 WMM60:WMV119 WWI60:WWR119 O65608:X65667 JK65596:JT65655 TG65596:TP65655 ADC65596:ADL65655 AMY65596:ANH65655 AWU65596:AXD65655 BGQ65596:BGZ65655 BQM65596:BQV65655 CAI65596:CAR65655 CKE65596:CKN65655 CUA65596:CUJ65655 DDW65596:DEF65655 DNS65596:DOB65655 DXO65596:DXX65655 EHK65596:EHT65655 ERG65596:ERP65655 FBC65596:FBL65655 FKY65596:FLH65655 FUU65596:FVD65655 GEQ65596:GEZ65655 GOM65596:GOV65655 GYI65596:GYR65655 HIE65596:HIN65655 HSA65596:HSJ65655 IBW65596:ICF65655 ILS65596:IMB65655 IVO65596:IVX65655 JFK65596:JFT65655 JPG65596:JPP65655 JZC65596:JZL65655 KIY65596:KJH65655 KSU65596:KTD65655 LCQ65596:LCZ65655 LMM65596:LMV65655 LWI65596:LWR65655 MGE65596:MGN65655 MQA65596:MQJ65655 MZW65596:NAF65655 NJS65596:NKB65655 NTO65596:NTX65655 ODK65596:ODT65655 ONG65596:ONP65655 OXC65596:OXL65655 PGY65596:PHH65655 PQU65596:PRD65655 QAQ65596:QAZ65655 QKM65596:QKV65655 QUI65596:QUR65655 REE65596:REN65655 ROA65596:ROJ65655 RXW65596:RYF65655 SHS65596:SIB65655 SRO65596:SRX65655 TBK65596:TBT65655 TLG65596:TLP65655 TVC65596:TVL65655 UEY65596:UFH65655 UOU65596:UPD65655 UYQ65596:UYZ65655 VIM65596:VIV65655 VSI65596:VSR65655 WCE65596:WCN65655 WMA65596:WMJ65655 WVW65596:WWF65655 O131144:X131203 JK131132:JT131191 TG131132:TP131191 ADC131132:ADL131191 AMY131132:ANH131191 AWU131132:AXD131191 BGQ131132:BGZ131191 BQM131132:BQV131191 CAI131132:CAR131191 CKE131132:CKN131191 CUA131132:CUJ131191 DDW131132:DEF131191 DNS131132:DOB131191 DXO131132:DXX131191 EHK131132:EHT131191 ERG131132:ERP131191 FBC131132:FBL131191 FKY131132:FLH131191 FUU131132:FVD131191 GEQ131132:GEZ131191 GOM131132:GOV131191 GYI131132:GYR131191 HIE131132:HIN131191 HSA131132:HSJ131191 IBW131132:ICF131191 ILS131132:IMB131191 IVO131132:IVX131191 JFK131132:JFT131191 JPG131132:JPP131191 JZC131132:JZL131191 KIY131132:KJH131191 KSU131132:KTD131191 LCQ131132:LCZ131191 LMM131132:LMV131191 LWI131132:LWR131191 MGE131132:MGN131191 MQA131132:MQJ131191 MZW131132:NAF131191 NJS131132:NKB131191 NTO131132:NTX131191 ODK131132:ODT131191 ONG131132:ONP131191 OXC131132:OXL131191 PGY131132:PHH131191 PQU131132:PRD131191 QAQ131132:QAZ131191 QKM131132:QKV131191 QUI131132:QUR131191 REE131132:REN131191 ROA131132:ROJ131191 RXW131132:RYF131191 SHS131132:SIB131191 SRO131132:SRX131191 TBK131132:TBT131191 TLG131132:TLP131191 TVC131132:TVL131191 UEY131132:UFH131191 UOU131132:UPD131191 UYQ131132:UYZ131191 VIM131132:VIV131191 VSI131132:VSR131191 WCE131132:WCN131191 WMA131132:WMJ131191 WVW131132:WWF131191 O196680:X196739 JK196668:JT196727 TG196668:TP196727 ADC196668:ADL196727 AMY196668:ANH196727 AWU196668:AXD196727 BGQ196668:BGZ196727 BQM196668:BQV196727 CAI196668:CAR196727 CKE196668:CKN196727 CUA196668:CUJ196727 DDW196668:DEF196727 DNS196668:DOB196727 DXO196668:DXX196727 EHK196668:EHT196727 ERG196668:ERP196727 FBC196668:FBL196727 FKY196668:FLH196727 FUU196668:FVD196727 GEQ196668:GEZ196727 GOM196668:GOV196727 GYI196668:GYR196727 HIE196668:HIN196727 HSA196668:HSJ196727 IBW196668:ICF196727 ILS196668:IMB196727 IVO196668:IVX196727 JFK196668:JFT196727 JPG196668:JPP196727 JZC196668:JZL196727 KIY196668:KJH196727 KSU196668:KTD196727 LCQ196668:LCZ196727 LMM196668:LMV196727 LWI196668:LWR196727 MGE196668:MGN196727 MQA196668:MQJ196727 MZW196668:NAF196727 NJS196668:NKB196727 NTO196668:NTX196727 ODK196668:ODT196727 ONG196668:ONP196727 OXC196668:OXL196727 PGY196668:PHH196727 PQU196668:PRD196727 QAQ196668:QAZ196727 QKM196668:QKV196727 QUI196668:QUR196727 REE196668:REN196727 ROA196668:ROJ196727 RXW196668:RYF196727 SHS196668:SIB196727 SRO196668:SRX196727 TBK196668:TBT196727 TLG196668:TLP196727 TVC196668:TVL196727 UEY196668:UFH196727 UOU196668:UPD196727 UYQ196668:UYZ196727 VIM196668:VIV196727 VSI196668:VSR196727 WCE196668:WCN196727 WMA196668:WMJ196727 WVW196668:WWF196727 O262216:X262275 JK262204:JT262263 TG262204:TP262263 ADC262204:ADL262263 AMY262204:ANH262263 AWU262204:AXD262263 BGQ262204:BGZ262263 BQM262204:BQV262263 CAI262204:CAR262263 CKE262204:CKN262263 CUA262204:CUJ262263 DDW262204:DEF262263 DNS262204:DOB262263 DXO262204:DXX262263 EHK262204:EHT262263 ERG262204:ERP262263 FBC262204:FBL262263 FKY262204:FLH262263 FUU262204:FVD262263 GEQ262204:GEZ262263 GOM262204:GOV262263 GYI262204:GYR262263 HIE262204:HIN262263 HSA262204:HSJ262263 IBW262204:ICF262263 ILS262204:IMB262263 IVO262204:IVX262263 JFK262204:JFT262263 JPG262204:JPP262263 JZC262204:JZL262263 KIY262204:KJH262263 KSU262204:KTD262263 LCQ262204:LCZ262263 LMM262204:LMV262263 LWI262204:LWR262263 MGE262204:MGN262263 MQA262204:MQJ262263 MZW262204:NAF262263 NJS262204:NKB262263 NTO262204:NTX262263 ODK262204:ODT262263 ONG262204:ONP262263 OXC262204:OXL262263 PGY262204:PHH262263 PQU262204:PRD262263 QAQ262204:QAZ262263 QKM262204:QKV262263 QUI262204:QUR262263 REE262204:REN262263 ROA262204:ROJ262263 RXW262204:RYF262263 SHS262204:SIB262263 SRO262204:SRX262263 TBK262204:TBT262263 TLG262204:TLP262263 TVC262204:TVL262263 UEY262204:UFH262263 UOU262204:UPD262263 UYQ262204:UYZ262263 VIM262204:VIV262263 VSI262204:VSR262263 WCE262204:WCN262263 WMA262204:WMJ262263 WVW262204:WWF262263 O327752:X327811 JK327740:JT327799 TG327740:TP327799 ADC327740:ADL327799 AMY327740:ANH327799 AWU327740:AXD327799 BGQ327740:BGZ327799 BQM327740:BQV327799 CAI327740:CAR327799 CKE327740:CKN327799 CUA327740:CUJ327799 DDW327740:DEF327799 DNS327740:DOB327799 DXO327740:DXX327799 EHK327740:EHT327799 ERG327740:ERP327799 FBC327740:FBL327799 FKY327740:FLH327799 FUU327740:FVD327799 GEQ327740:GEZ327799 GOM327740:GOV327799 GYI327740:GYR327799 HIE327740:HIN327799 HSA327740:HSJ327799 IBW327740:ICF327799 ILS327740:IMB327799 IVO327740:IVX327799 JFK327740:JFT327799 JPG327740:JPP327799 JZC327740:JZL327799 KIY327740:KJH327799 KSU327740:KTD327799 LCQ327740:LCZ327799 LMM327740:LMV327799 LWI327740:LWR327799 MGE327740:MGN327799 MQA327740:MQJ327799 MZW327740:NAF327799 NJS327740:NKB327799 NTO327740:NTX327799 ODK327740:ODT327799 ONG327740:ONP327799 OXC327740:OXL327799 PGY327740:PHH327799 PQU327740:PRD327799 QAQ327740:QAZ327799 QKM327740:QKV327799 QUI327740:QUR327799 REE327740:REN327799 ROA327740:ROJ327799 RXW327740:RYF327799 SHS327740:SIB327799 SRO327740:SRX327799 TBK327740:TBT327799 TLG327740:TLP327799 TVC327740:TVL327799 UEY327740:UFH327799 UOU327740:UPD327799 UYQ327740:UYZ327799 VIM327740:VIV327799 VSI327740:VSR327799 WCE327740:WCN327799 WMA327740:WMJ327799 WVW327740:WWF327799 O393288:X393347 JK393276:JT393335 TG393276:TP393335 ADC393276:ADL393335 AMY393276:ANH393335 AWU393276:AXD393335 BGQ393276:BGZ393335 BQM393276:BQV393335 CAI393276:CAR393335 CKE393276:CKN393335 CUA393276:CUJ393335 DDW393276:DEF393335 DNS393276:DOB393335 DXO393276:DXX393335 EHK393276:EHT393335 ERG393276:ERP393335 FBC393276:FBL393335 FKY393276:FLH393335 FUU393276:FVD393335 GEQ393276:GEZ393335 GOM393276:GOV393335 GYI393276:GYR393335 HIE393276:HIN393335 HSA393276:HSJ393335 IBW393276:ICF393335 ILS393276:IMB393335 IVO393276:IVX393335 JFK393276:JFT393335 JPG393276:JPP393335 JZC393276:JZL393335 KIY393276:KJH393335 KSU393276:KTD393335 LCQ393276:LCZ393335 LMM393276:LMV393335 LWI393276:LWR393335 MGE393276:MGN393335 MQA393276:MQJ393335 MZW393276:NAF393335 NJS393276:NKB393335 NTO393276:NTX393335 ODK393276:ODT393335 ONG393276:ONP393335 OXC393276:OXL393335 PGY393276:PHH393335 PQU393276:PRD393335 QAQ393276:QAZ393335 QKM393276:QKV393335 QUI393276:QUR393335 REE393276:REN393335 ROA393276:ROJ393335 RXW393276:RYF393335 SHS393276:SIB393335 SRO393276:SRX393335 TBK393276:TBT393335 TLG393276:TLP393335 TVC393276:TVL393335 UEY393276:UFH393335 UOU393276:UPD393335 UYQ393276:UYZ393335 VIM393276:VIV393335 VSI393276:VSR393335 WCE393276:WCN393335 WMA393276:WMJ393335 WVW393276:WWF393335 O458824:X458883 JK458812:JT458871 TG458812:TP458871 ADC458812:ADL458871 AMY458812:ANH458871 AWU458812:AXD458871 BGQ458812:BGZ458871 BQM458812:BQV458871 CAI458812:CAR458871 CKE458812:CKN458871 CUA458812:CUJ458871 DDW458812:DEF458871 DNS458812:DOB458871 DXO458812:DXX458871 EHK458812:EHT458871 ERG458812:ERP458871 FBC458812:FBL458871 FKY458812:FLH458871 FUU458812:FVD458871 GEQ458812:GEZ458871 GOM458812:GOV458871 GYI458812:GYR458871 HIE458812:HIN458871 HSA458812:HSJ458871 IBW458812:ICF458871 ILS458812:IMB458871 IVO458812:IVX458871 JFK458812:JFT458871 JPG458812:JPP458871 JZC458812:JZL458871 KIY458812:KJH458871 KSU458812:KTD458871 LCQ458812:LCZ458871 LMM458812:LMV458871 LWI458812:LWR458871 MGE458812:MGN458871 MQA458812:MQJ458871 MZW458812:NAF458871 NJS458812:NKB458871 NTO458812:NTX458871 ODK458812:ODT458871 ONG458812:ONP458871 OXC458812:OXL458871 PGY458812:PHH458871 PQU458812:PRD458871 QAQ458812:QAZ458871 QKM458812:QKV458871 QUI458812:QUR458871 REE458812:REN458871 ROA458812:ROJ458871 RXW458812:RYF458871 SHS458812:SIB458871 SRO458812:SRX458871 TBK458812:TBT458871 TLG458812:TLP458871 TVC458812:TVL458871 UEY458812:UFH458871 UOU458812:UPD458871 UYQ458812:UYZ458871 VIM458812:VIV458871 VSI458812:VSR458871 WCE458812:WCN458871 WMA458812:WMJ458871 WVW458812:WWF458871 O524360:X524419 JK524348:JT524407 TG524348:TP524407 ADC524348:ADL524407 AMY524348:ANH524407 AWU524348:AXD524407 BGQ524348:BGZ524407 BQM524348:BQV524407 CAI524348:CAR524407 CKE524348:CKN524407 CUA524348:CUJ524407 DDW524348:DEF524407 DNS524348:DOB524407 DXO524348:DXX524407 EHK524348:EHT524407 ERG524348:ERP524407 FBC524348:FBL524407 FKY524348:FLH524407 FUU524348:FVD524407 GEQ524348:GEZ524407 GOM524348:GOV524407 GYI524348:GYR524407 HIE524348:HIN524407 HSA524348:HSJ524407 IBW524348:ICF524407 ILS524348:IMB524407 IVO524348:IVX524407 JFK524348:JFT524407 JPG524348:JPP524407 JZC524348:JZL524407 KIY524348:KJH524407 KSU524348:KTD524407 LCQ524348:LCZ524407 LMM524348:LMV524407 LWI524348:LWR524407 MGE524348:MGN524407 MQA524348:MQJ524407 MZW524348:NAF524407 NJS524348:NKB524407 NTO524348:NTX524407 ODK524348:ODT524407 ONG524348:ONP524407 OXC524348:OXL524407 PGY524348:PHH524407 PQU524348:PRD524407 QAQ524348:QAZ524407 QKM524348:QKV524407 QUI524348:QUR524407 REE524348:REN524407 ROA524348:ROJ524407 RXW524348:RYF524407 SHS524348:SIB524407 SRO524348:SRX524407 TBK524348:TBT524407 TLG524348:TLP524407 TVC524348:TVL524407 UEY524348:UFH524407 UOU524348:UPD524407 UYQ524348:UYZ524407 VIM524348:VIV524407 VSI524348:VSR524407 WCE524348:WCN524407 WMA524348:WMJ524407 WVW524348:WWF524407 O589896:X589955 JK589884:JT589943 TG589884:TP589943 ADC589884:ADL589943 AMY589884:ANH589943 AWU589884:AXD589943 BGQ589884:BGZ589943 BQM589884:BQV589943 CAI589884:CAR589943 CKE589884:CKN589943 CUA589884:CUJ589943 DDW589884:DEF589943 DNS589884:DOB589943 DXO589884:DXX589943 EHK589884:EHT589943 ERG589884:ERP589943 FBC589884:FBL589943 FKY589884:FLH589943 FUU589884:FVD589943 GEQ589884:GEZ589943 GOM589884:GOV589943 GYI589884:GYR589943 HIE589884:HIN589943 HSA589884:HSJ589943 IBW589884:ICF589943 ILS589884:IMB589943 IVO589884:IVX589943 JFK589884:JFT589943 JPG589884:JPP589943 JZC589884:JZL589943 KIY589884:KJH589943 KSU589884:KTD589943 LCQ589884:LCZ589943 LMM589884:LMV589943 LWI589884:LWR589943 MGE589884:MGN589943 MQA589884:MQJ589943 MZW589884:NAF589943 NJS589884:NKB589943 NTO589884:NTX589943 ODK589884:ODT589943 ONG589884:ONP589943 OXC589884:OXL589943 PGY589884:PHH589943 PQU589884:PRD589943 QAQ589884:QAZ589943 QKM589884:QKV589943 QUI589884:QUR589943 REE589884:REN589943 ROA589884:ROJ589943 RXW589884:RYF589943 SHS589884:SIB589943 SRO589884:SRX589943 TBK589884:TBT589943 TLG589884:TLP589943 TVC589884:TVL589943 UEY589884:UFH589943 UOU589884:UPD589943 UYQ589884:UYZ589943 VIM589884:VIV589943 VSI589884:VSR589943 WCE589884:WCN589943 WMA589884:WMJ589943 WVW589884:WWF589943 O655432:X655491 JK655420:JT655479 TG655420:TP655479 ADC655420:ADL655479 AMY655420:ANH655479 AWU655420:AXD655479 BGQ655420:BGZ655479 BQM655420:BQV655479 CAI655420:CAR655479 CKE655420:CKN655479 CUA655420:CUJ655479 DDW655420:DEF655479 DNS655420:DOB655479 DXO655420:DXX655479 EHK655420:EHT655479 ERG655420:ERP655479 FBC655420:FBL655479 FKY655420:FLH655479 FUU655420:FVD655479 GEQ655420:GEZ655479 GOM655420:GOV655479 GYI655420:GYR655479 HIE655420:HIN655479 HSA655420:HSJ655479 IBW655420:ICF655479 ILS655420:IMB655479 IVO655420:IVX655479 JFK655420:JFT655479 JPG655420:JPP655479 JZC655420:JZL655479 KIY655420:KJH655479 KSU655420:KTD655479 LCQ655420:LCZ655479 LMM655420:LMV655479 LWI655420:LWR655479 MGE655420:MGN655479 MQA655420:MQJ655479 MZW655420:NAF655479 NJS655420:NKB655479 NTO655420:NTX655479 ODK655420:ODT655479 ONG655420:ONP655479 OXC655420:OXL655479 PGY655420:PHH655479 PQU655420:PRD655479 QAQ655420:QAZ655479 QKM655420:QKV655479 QUI655420:QUR655479 REE655420:REN655479 ROA655420:ROJ655479 RXW655420:RYF655479 SHS655420:SIB655479 SRO655420:SRX655479 TBK655420:TBT655479 TLG655420:TLP655479 TVC655420:TVL655479 UEY655420:UFH655479 UOU655420:UPD655479 UYQ655420:UYZ655479 VIM655420:VIV655479 VSI655420:VSR655479 WCE655420:WCN655479 WMA655420:WMJ655479 WVW655420:WWF655479 O720968:X721027 JK720956:JT721015 TG720956:TP721015 ADC720956:ADL721015 AMY720956:ANH721015 AWU720956:AXD721015 BGQ720956:BGZ721015 BQM720956:BQV721015 CAI720956:CAR721015 CKE720956:CKN721015 CUA720956:CUJ721015 DDW720956:DEF721015 DNS720956:DOB721015 DXO720956:DXX721015 EHK720956:EHT721015 ERG720956:ERP721015 FBC720956:FBL721015 FKY720956:FLH721015 FUU720956:FVD721015 GEQ720956:GEZ721015 GOM720956:GOV721015 GYI720956:GYR721015 HIE720956:HIN721015 HSA720956:HSJ721015 IBW720956:ICF721015 ILS720956:IMB721015 IVO720956:IVX721015 JFK720956:JFT721015 JPG720956:JPP721015 JZC720956:JZL721015 KIY720956:KJH721015 KSU720956:KTD721015 LCQ720956:LCZ721015 LMM720956:LMV721015 LWI720956:LWR721015 MGE720956:MGN721015 MQA720956:MQJ721015 MZW720956:NAF721015 NJS720956:NKB721015 NTO720956:NTX721015 ODK720956:ODT721015 ONG720956:ONP721015 OXC720956:OXL721015 PGY720956:PHH721015 PQU720956:PRD721015 QAQ720956:QAZ721015 QKM720956:QKV721015 QUI720956:QUR721015 REE720956:REN721015 ROA720956:ROJ721015 RXW720956:RYF721015 SHS720956:SIB721015 SRO720956:SRX721015 TBK720956:TBT721015 TLG720956:TLP721015 TVC720956:TVL721015 UEY720956:UFH721015 UOU720956:UPD721015 UYQ720956:UYZ721015 VIM720956:VIV721015 VSI720956:VSR721015 WCE720956:WCN721015 WMA720956:WMJ721015 WVW720956:WWF721015 O786504:X786563 JK786492:JT786551 TG786492:TP786551 ADC786492:ADL786551 AMY786492:ANH786551 AWU786492:AXD786551 BGQ786492:BGZ786551 BQM786492:BQV786551 CAI786492:CAR786551 CKE786492:CKN786551 CUA786492:CUJ786551 DDW786492:DEF786551 DNS786492:DOB786551 DXO786492:DXX786551 EHK786492:EHT786551 ERG786492:ERP786551 FBC786492:FBL786551 FKY786492:FLH786551 FUU786492:FVD786551 GEQ786492:GEZ786551 GOM786492:GOV786551 GYI786492:GYR786551 HIE786492:HIN786551 HSA786492:HSJ786551 IBW786492:ICF786551 ILS786492:IMB786551 IVO786492:IVX786551 JFK786492:JFT786551 JPG786492:JPP786551 JZC786492:JZL786551 KIY786492:KJH786551 KSU786492:KTD786551 LCQ786492:LCZ786551 LMM786492:LMV786551 LWI786492:LWR786551 MGE786492:MGN786551 MQA786492:MQJ786551 MZW786492:NAF786551 NJS786492:NKB786551 NTO786492:NTX786551 ODK786492:ODT786551 ONG786492:ONP786551 OXC786492:OXL786551 PGY786492:PHH786551 PQU786492:PRD786551 QAQ786492:QAZ786551 QKM786492:QKV786551 QUI786492:QUR786551 REE786492:REN786551 ROA786492:ROJ786551 RXW786492:RYF786551 SHS786492:SIB786551 SRO786492:SRX786551 TBK786492:TBT786551 TLG786492:TLP786551 TVC786492:TVL786551 UEY786492:UFH786551 UOU786492:UPD786551 UYQ786492:UYZ786551 VIM786492:VIV786551 VSI786492:VSR786551 WCE786492:WCN786551 WMA786492:WMJ786551 WVW786492:WWF786551 O852040:X852099 JK852028:JT852087 TG852028:TP852087 ADC852028:ADL852087 AMY852028:ANH852087 AWU852028:AXD852087 BGQ852028:BGZ852087 BQM852028:BQV852087 CAI852028:CAR852087 CKE852028:CKN852087 CUA852028:CUJ852087 DDW852028:DEF852087 DNS852028:DOB852087 DXO852028:DXX852087 EHK852028:EHT852087 ERG852028:ERP852087 FBC852028:FBL852087 FKY852028:FLH852087 FUU852028:FVD852087 GEQ852028:GEZ852087 GOM852028:GOV852087 GYI852028:GYR852087 HIE852028:HIN852087 HSA852028:HSJ852087 IBW852028:ICF852087 ILS852028:IMB852087 IVO852028:IVX852087 JFK852028:JFT852087 JPG852028:JPP852087 JZC852028:JZL852087 KIY852028:KJH852087 KSU852028:KTD852087 LCQ852028:LCZ852087 LMM852028:LMV852087 LWI852028:LWR852087 MGE852028:MGN852087 MQA852028:MQJ852087 MZW852028:NAF852087 NJS852028:NKB852087 NTO852028:NTX852087 ODK852028:ODT852087 ONG852028:ONP852087 OXC852028:OXL852087 PGY852028:PHH852087 PQU852028:PRD852087 QAQ852028:QAZ852087 QKM852028:QKV852087 QUI852028:QUR852087 REE852028:REN852087 ROA852028:ROJ852087 RXW852028:RYF852087 SHS852028:SIB852087 SRO852028:SRX852087 TBK852028:TBT852087 TLG852028:TLP852087 TVC852028:TVL852087 UEY852028:UFH852087 UOU852028:UPD852087 UYQ852028:UYZ852087 VIM852028:VIV852087 VSI852028:VSR852087 WCE852028:WCN852087 WMA852028:WMJ852087 WVW852028:WWF852087 O917576:X917635 JK917564:JT917623 TG917564:TP917623 ADC917564:ADL917623 AMY917564:ANH917623 AWU917564:AXD917623 BGQ917564:BGZ917623 BQM917564:BQV917623 CAI917564:CAR917623 CKE917564:CKN917623 CUA917564:CUJ917623 DDW917564:DEF917623 DNS917564:DOB917623 DXO917564:DXX917623 EHK917564:EHT917623 ERG917564:ERP917623 FBC917564:FBL917623 FKY917564:FLH917623 FUU917564:FVD917623 GEQ917564:GEZ917623 GOM917564:GOV917623 GYI917564:GYR917623 HIE917564:HIN917623 HSA917564:HSJ917623 IBW917564:ICF917623 ILS917564:IMB917623 IVO917564:IVX917623 JFK917564:JFT917623 JPG917564:JPP917623 JZC917564:JZL917623 KIY917564:KJH917623 KSU917564:KTD917623 LCQ917564:LCZ917623 LMM917564:LMV917623 LWI917564:LWR917623 MGE917564:MGN917623 MQA917564:MQJ917623 MZW917564:NAF917623 NJS917564:NKB917623 NTO917564:NTX917623 ODK917564:ODT917623 ONG917564:ONP917623 OXC917564:OXL917623 PGY917564:PHH917623 PQU917564:PRD917623 QAQ917564:QAZ917623 QKM917564:QKV917623 QUI917564:QUR917623 REE917564:REN917623 ROA917564:ROJ917623 RXW917564:RYF917623 SHS917564:SIB917623 SRO917564:SRX917623 TBK917564:TBT917623 TLG917564:TLP917623 TVC917564:TVL917623 UEY917564:UFH917623 UOU917564:UPD917623 UYQ917564:UYZ917623 VIM917564:VIV917623 VSI917564:VSR917623 WCE917564:WCN917623 WMA917564:WMJ917623 WVW917564:WWF917623 O983112:X983171 JK983100:JT983159 TG983100:TP983159 ADC983100:ADL983159 AMY983100:ANH983159 AWU983100:AXD983159 BGQ983100:BGZ983159 BQM983100:BQV983159 CAI983100:CAR983159 CKE983100:CKN983159 CUA983100:CUJ983159 DDW983100:DEF983159 DNS983100:DOB983159 DXO983100:DXX983159 EHK983100:EHT983159 ERG983100:ERP983159 FBC983100:FBL983159 FKY983100:FLH983159 FUU983100:FVD983159 GEQ983100:GEZ983159 GOM983100:GOV983159 GYI983100:GYR983159 HIE983100:HIN983159 HSA983100:HSJ983159 IBW983100:ICF983159 ILS983100:IMB983159 IVO983100:IVX983159 JFK983100:JFT983159 JPG983100:JPP983159 JZC983100:JZL983159 KIY983100:KJH983159 KSU983100:KTD983159 LCQ983100:LCZ983159 LMM983100:LMV983159 LWI983100:LWR983159 MGE983100:MGN983159 MQA983100:MQJ983159 MZW983100:NAF983159 NJS983100:NKB983159 NTO983100:NTX983159 ODK983100:ODT983159 ONG983100:ONP983159 OXC983100:OXL983159 PGY983100:PHH983159 PQU983100:PRD983159 QAQ983100:QAZ983159 QKM983100:QKV983159 QUI983100:QUR983159 REE983100:REN983159 ROA983100:ROJ983159 RXW983100:RYF983159 SHS983100:SIB983159 SRO983100:SRX983159 TBK983100:TBT983159 TLG983100:TLP983159 TVC983100:TVL983159 UEY983100:UFH983159 UOU983100:UPD983159 UYQ983100:UYZ983159 VIM983100:VIV983159 VSI983100:VSR983159 WCE983100:WCN983159 WMA983100:WMJ983159 WVW983100:WWF983159 O44:X131 AA44:AJ131 E36:L131 C45:D131 C41:D43 Q36:X43 O41:P43 AC36:AJ43 AA41:AB43 C37:D39 O37:P39 AA37:AB39 C33:L35 O33:X35 AA33:AJ35 C29:L31 O29:X31 AA29:AJ31 C25:L27 O25:X27 AA25:AJ27 C21:L23 O21:X23 AA21:AJ23 C17:L19 O17:X19 AA17:AJ19 C13:L15 O13:X15 AA13:AJ15 C9:L11 O9:X11 AA9:AJ11" xr:uid="{00000000-0002-0000-0900-000000000000}">
      <formula1>"○"</formula1>
    </dataValidation>
    <dataValidation type="list" allowBlank="1" showInputMessage="1" showErrorMessage="1" promptTitle="申請者選択" prompt="連続出場申請者を選択して下さい。（今大会出場者のみ選択可能）女子はリストの下の方にあります。" sqref="C6 AI6 AG6 AE6 AC6 AA6 W6 U6 S6 Q6 O6 K6 I6 G6 E6" xr:uid="{00000000-0002-0000-0900-000001000000}">
      <formula1>$AM$6:$AM$124</formula1>
    </dataValidation>
    <dataValidation type="list" allowBlank="1" showInputMessage="1" showErrorMessage="1" prompt="出場されましたら、「○」を入力してください。" sqref="C44:D44 C40:D40 O40:P40 AA40:AB40 C36:D36 O36:P36 AA36:AB36 C32:L32 O32:X32 AA32:AJ32 C28:L28 O28:X28 AA28:AJ28 C24:L24 O24:X24 AA24:AJ24 C20:L20 O20:X20 AA20:AJ20 C16:L16 O16:X16 AA16:AJ16 C12:L12 O12:X12 AA12:AJ12 C8:L8 O8:X8 AA8:AJ8" xr:uid="{00000000-0002-0000-0900-000002000000}">
      <formula1>"○"</formula1>
    </dataValidation>
  </dataValidations>
  <printOptions horizontalCentered="1"/>
  <pageMargins left="0.39370078740157483" right="0.39370078740157483" top="0.59055118110236227" bottom="0.39370078740157483" header="0.51181102362204722" footer="0.51181102362204722"/>
  <pageSetup paperSize="9" scale="43" fitToWidth="2" orientation="landscape" horizontalDpi="300" verticalDpi="300" r:id="rId1"/>
  <headerFooter alignWithMargins="0"/>
  <colBreaks count="1" manualBreakCount="1">
    <brk id="12" max="79" man="1"/>
  </colBreaks>
  <extLst>
    <ext xmlns:x14="http://schemas.microsoft.com/office/spreadsheetml/2009/9/main" uri="{CCE6A557-97BC-4b89-ADB6-D9C93CAAB3DF}">
      <x14:dataValidations xmlns:xm="http://schemas.microsoft.com/office/excel/2006/main" count="2">
        <x14:dataValidation type="list" allowBlank="1" showInputMessage="1" showErrorMessage="1" promptTitle="申請者選択" prompt="連続出場申請者を選択して下さい。（今大会出場者のみ選択可能）" xr:uid="{00000000-0002-0000-0900-000003000000}">
          <x14:formula1>
            <xm:f>$AA$6:$AA$211</xm:f>
          </x14:formula1>
          <xm:sqref>C65602 TLO983094 TBS983094 SRW983094 SIA983094 RYE983094 ROI983094 REM983094 QUQ983094 QKU983094 QAY983094 PRC983094 PHG983094 OXK983094 ONO983094 ODS983094 NTW983094 NKA983094 NAE983094 MQI983094 MGM983094 LWQ983094 LMU983094 LCY983094 KTC983094 KJG983094 JZK983094 JPO983094 JFS983094 IVW983094 IMA983094 ICE983094 HSI983094 HIM983094 GYQ983094 GOU983094 GEY983094 FVC983094 FLG983094 FBK983094 ERO983094 EHS983094 DXW983094 DOA983094 DEE983094 CUI983094 CKM983094 CAQ983094 BQU983094 BGY983094 AXC983094 ANG983094 ADK983094 TO983094 JS983094 W983106 WWE917558 WMI917558 WCM917558 VSQ917558 VIU917558 UYY917558 UPC917558 UFG917558 TVK917558 TLO917558 TBS917558 SRW917558 SIA917558 RYE917558 ROI917558 REM917558 QUQ917558 QKU917558 QAY917558 PRC917558 PHG917558 OXK917558 ONO917558 ODS917558 NTW917558 NKA917558 NAE917558 MQI917558 MGM917558 LWQ917558 LMU917558 LCY917558 KTC917558 KJG917558 JZK917558 JPO917558 JFS917558 IVW917558 IMA917558 ICE917558 HSI917558 HIM917558 GYQ917558 GOU917558 GEY917558 FVC917558 FLG917558 FBK917558 ERO917558 EHS917558 DXW917558 DOA917558 DEE917558 CUI917558 CKM917558 CAQ917558 BQU917558 BGY917558 AXC917558 ANG917558 ADK917558 TO917558 JS917558 W917570 WWE852022 WMI852022 WCM852022 VSQ852022 VIU852022 UYY852022 UPC852022 UFG852022 TVK852022 TLO852022 TBS852022 SRW852022 SIA852022 RYE852022 ROI852022 REM852022 QUQ852022 QKU852022 QAY852022 PRC852022 PHG852022 OXK852022 ONO852022 ODS852022 NTW852022 NKA852022 NAE852022 MQI852022 MGM852022 LWQ852022 LMU852022 LCY852022 KTC852022 KJG852022 JZK852022 JPO852022 JFS852022 IVW852022 IMA852022 ICE852022 HSI852022 HIM852022 GYQ852022 GOU852022 GEY852022 FVC852022 FLG852022 FBK852022 ERO852022 EHS852022 DXW852022 DOA852022 DEE852022 CUI852022 CKM852022 CAQ852022 BQU852022 BGY852022 AXC852022 ANG852022 ADK852022 TO852022 JS852022 W852034 WWE786486 WMI786486 WCM786486 VSQ786486 VIU786486 UYY786486 UPC786486 UFG786486 TVK786486 TLO786486 TBS786486 SRW786486 SIA786486 RYE786486 ROI786486 REM786486 QUQ786486 QKU786486 QAY786486 PRC786486 PHG786486 OXK786486 ONO786486 ODS786486 NTW786486 NKA786486 NAE786486 MQI786486 MGM786486 LWQ786486 LMU786486 LCY786486 KTC786486 KJG786486 JZK786486 JPO786486 JFS786486 IVW786486 IMA786486 ICE786486 HSI786486 HIM786486 GYQ786486 GOU786486 GEY786486 FVC786486 FLG786486 FBK786486 ERO786486 EHS786486 DXW786486 DOA786486 DEE786486 CUI786486 CKM786486 CAQ786486 BQU786486 BGY786486 AXC786486 ANG786486 ADK786486 TO786486 JS786486 W786498 WWE720950 WMI720950 WCM720950 VSQ720950 VIU720950 UYY720950 UPC720950 UFG720950 TVK720950 TLO720950 TBS720950 SRW720950 SIA720950 RYE720950 ROI720950 REM720950 QUQ720950 QKU720950 QAY720950 PRC720950 PHG720950 OXK720950 ONO720950 ODS720950 NTW720950 NKA720950 NAE720950 MQI720950 MGM720950 LWQ720950 LMU720950 LCY720950 KTC720950 KJG720950 JZK720950 JPO720950 JFS720950 IVW720950 IMA720950 ICE720950 HSI720950 HIM720950 GYQ720950 GOU720950 GEY720950 FVC720950 FLG720950 FBK720950 ERO720950 EHS720950 DXW720950 DOA720950 DEE720950 CUI720950 CKM720950 CAQ720950 BQU720950 BGY720950 AXC720950 ANG720950 ADK720950 TO720950 JS720950 W720962 WWE655414 WMI655414 WCM655414 VSQ655414 VIU655414 UYY655414 UPC655414 UFG655414 TVK655414 TLO655414 TBS655414 SRW655414 SIA655414 RYE655414 ROI655414 REM655414 QUQ655414 QKU655414 QAY655414 PRC655414 PHG655414 OXK655414 ONO655414 ODS655414 NTW655414 NKA655414 NAE655414 MQI655414 MGM655414 LWQ655414 LMU655414 LCY655414 KTC655414 KJG655414 JZK655414 JPO655414 JFS655414 IVW655414 IMA655414 ICE655414 HSI655414 HIM655414 GYQ655414 GOU655414 GEY655414 FVC655414 FLG655414 FBK655414 ERO655414 EHS655414 DXW655414 DOA655414 DEE655414 CUI655414 CKM655414 CAQ655414 BQU655414 BGY655414 AXC655414 ANG655414 ADK655414 TO655414 JS655414 W655426 WWE589878 WMI589878 WCM589878 VSQ589878 VIU589878 UYY589878 UPC589878 UFG589878 TVK589878 TLO589878 TBS589878 SRW589878 SIA589878 RYE589878 ROI589878 REM589878 QUQ589878 QKU589878 QAY589878 PRC589878 PHG589878 OXK589878 ONO589878 ODS589878 NTW589878 NKA589878 NAE589878 MQI589878 MGM589878 LWQ589878 LMU589878 LCY589878 KTC589878 KJG589878 JZK589878 JPO589878 JFS589878 IVW589878 IMA589878 ICE589878 HSI589878 HIM589878 GYQ589878 GOU589878 GEY589878 FVC589878 FLG589878 FBK589878 ERO589878 EHS589878 DXW589878 DOA589878 DEE589878 CUI589878 CKM589878 CAQ589878 BQU589878 BGY589878 AXC589878 ANG589878 ADK589878 TO589878 JS589878 W589890 WWE524342 WMI524342 WCM524342 VSQ524342 VIU524342 UYY524342 UPC524342 UFG524342 TVK524342 TLO524342 TBS524342 SRW524342 SIA524342 RYE524342 ROI524342 REM524342 QUQ524342 QKU524342 QAY524342 PRC524342 PHG524342 OXK524342 ONO524342 ODS524342 NTW524342 NKA524342 NAE524342 MQI524342 MGM524342 LWQ524342 LMU524342 LCY524342 KTC524342 KJG524342 JZK524342 JPO524342 JFS524342 IVW524342 IMA524342 ICE524342 HSI524342 HIM524342 GYQ524342 GOU524342 GEY524342 FVC524342 FLG524342 FBK524342 ERO524342 EHS524342 DXW524342 DOA524342 DEE524342 CUI524342 CKM524342 CAQ524342 BQU524342 BGY524342 AXC524342 ANG524342 ADK524342 TO524342 JS524342 W524354 WWE458806 WMI458806 WCM458806 VSQ458806 VIU458806 UYY458806 UPC458806 UFG458806 TVK458806 TLO458806 TBS458806 SRW458806 SIA458806 RYE458806 ROI458806 REM458806 QUQ458806 QKU458806 QAY458806 PRC458806 PHG458806 OXK458806 ONO458806 ODS458806 NTW458806 NKA458806 NAE458806 MQI458806 MGM458806 LWQ458806 LMU458806 LCY458806 KTC458806 KJG458806 JZK458806 JPO458806 JFS458806 IVW458806 IMA458806 ICE458806 HSI458806 HIM458806 GYQ458806 GOU458806 GEY458806 FVC458806 FLG458806 FBK458806 ERO458806 EHS458806 DXW458806 DOA458806 DEE458806 CUI458806 CKM458806 CAQ458806 BQU458806 BGY458806 AXC458806 ANG458806 ADK458806 TO458806 JS458806 W458818 WWE393270 WMI393270 WCM393270 VSQ393270 VIU393270 UYY393270 UPC393270 UFG393270 TVK393270 TLO393270 TBS393270 SRW393270 SIA393270 RYE393270 ROI393270 REM393270 QUQ393270 QKU393270 QAY393270 PRC393270 PHG393270 OXK393270 ONO393270 ODS393270 NTW393270 NKA393270 NAE393270 MQI393270 MGM393270 LWQ393270 LMU393270 LCY393270 KTC393270 KJG393270 JZK393270 JPO393270 JFS393270 IVW393270 IMA393270 ICE393270 HSI393270 HIM393270 GYQ393270 GOU393270 GEY393270 FVC393270 FLG393270 FBK393270 ERO393270 EHS393270 DXW393270 DOA393270 DEE393270 CUI393270 CKM393270 CAQ393270 BQU393270 BGY393270 AXC393270 ANG393270 ADK393270 TO393270 JS393270 W393282 WWE327734 WMI327734 WCM327734 VSQ327734 VIU327734 UYY327734 UPC327734 UFG327734 TVK327734 TLO327734 TBS327734 SRW327734 SIA327734 RYE327734 ROI327734 REM327734 QUQ327734 QKU327734 QAY327734 PRC327734 PHG327734 OXK327734 ONO327734 ODS327734 NTW327734 NKA327734 NAE327734 MQI327734 MGM327734 LWQ327734 LMU327734 LCY327734 KTC327734 KJG327734 JZK327734 JPO327734 JFS327734 IVW327734 IMA327734 ICE327734 HSI327734 HIM327734 GYQ327734 GOU327734 GEY327734 FVC327734 FLG327734 FBK327734 ERO327734 EHS327734 DXW327734 DOA327734 DEE327734 CUI327734 CKM327734 CAQ327734 BQU327734 BGY327734 AXC327734 ANG327734 ADK327734 TO327734 JS327734 W327746 WWE262198 WMI262198 WCM262198 VSQ262198 VIU262198 UYY262198 UPC262198 UFG262198 TVK262198 TLO262198 TBS262198 SRW262198 SIA262198 RYE262198 ROI262198 REM262198 QUQ262198 QKU262198 QAY262198 PRC262198 PHG262198 OXK262198 ONO262198 ODS262198 NTW262198 NKA262198 NAE262198 MQI262198 MGM262198 LWQ262198 LMU262198 LCY262198 KTC262198 KJG262198 JZK262198 JPO262198 JFS262198 IVW262198 IMA262198 ICE262198 HSI262198 HIM262198 GYQ262198 GOU262198 GEY262198 FVC262198 FLG262198 FBK262198 ERO262198 EHS262198 DXW262198 DOA262198 DEE262198 CUI262198 CKM262198 CAQ262198 BQU262198 BGY262198 AXC262198 ANG262198 ADK262198 TO262198 JS262198 W262210 WWE196662 WMI196662 WCM196662 VSQ196662 VIU196662 UYY196662 UPC196662 UFG196662 TVK196662 TLO196662 TBS196662 SRW196662 SIA196662 RYE196662 ROI196662 REM196662 QUQ196662 QKU196662 QAY196662 PRC196662 PHG196662 OXK196662 ONO196662 ODS196662 NTW196662 NKA196662 NAE196662 MQI196662 MGM196662 LWQ196662 LMU196662 LCY196662 KTC196662 KJG196662 JZK196662 JPO196662 JFS196662 IVW196662 IMA196662 ICE196662 HSI196662 HIM196662 GYQ196662 GOU196662 GEY196662 FVC196662 FLG196662 FBK196662 ERO196662 EHS196662 DXW196662 DOA196662 DEE196662 CUI196662 CKM196662 CAQ196662 BQU196662 BGY196662 AXC196662 ANG196662 ADK196662 TO196662 JS196662 W196674 WWE131126 WMI131126 WCM131126 VSQ131126 VIU131126 UYY131126 UPC131126 UFG131126 TVK131126 TLO131126 TBS131126 SRW131126 SIA131126 RYE131126 ROI131126 REM131126 QUQ131126 QKU131126 QAY131126 PRC131126 PHG131126 OXK131126 ONO131126 ODS131126 NTW131126 NKA131126 NAE131126 MQI131126 MGM131126 LWQ131126 LMU131126 LCY131126 KTC131126 KJG131126 JZK131126 JPO131126 JFS131126 IVW131126 IMA131126 ICE131126 HSI131126 HIM131126 GYQ131126 GOU131126 GEY131126 FVC131126 FLG131126 FBK131126 ERO131126 EHS131126 DXW131126 DOA131126 DEE131126 CUI131126 CKM131126 CAQ131126 BQU131126 BGY131126 AXC131126 ANG131126 ADK131126 TO131126 JS131126 W131138 WWE65590 WMI65590 WCM65590 VSQ65590 VIU65590 UYY65590 UPC65590 UFG65590 TVK65590 TLO65590 TBS65590 SRW65590 SIA65590 RYE65590 ROI65590 REM65590 QUQ65590 QKU65590 QAY65590 PRC65590 PHG65590 OXK65590 ONO65590 ODS65590 NTW65590 NKA65590 NAE65590 MQI65590 MGM65590 LWQ65590 LMU65590 LCY65590 KTC65590 KJG65590 JZK65590 JPO65590 JFS65590 IVW65590 IMA65590 ICE65590 HSI65590 HIM65590 GYQ65590 GOU65590 GEY65590 FVC65590 FLG65590 FBK65590 ERO65590 EHS65590 DXW65590 DOA65590 DEE65590 CUI65590 CKM65590 CAQ65590 BQU65590 BGY65590 AXC65590 ANG65590 ADK65590 TO65590 JS65590 W65602 VSQ983094 WWC983094 WMG983094 WCK983094 VSO983094 VIS983094 UYW983094 UPA983094 UFE983094 TVI983094 TLM983094 TBQ983094 SRU983094 SHY983094 RYC983094 ROG983094 REK983094 QUO983094 QKS983094 QAW983094 PRA983094 PHE983094 OXI983094 ONM983094 ODQ983094 NTU983094 NJY983094 NAC983094 MQG983094 MGK983094 LWO983094 LMS983094 LCW983094 KTA983094 KJE983094 JZI983094 JPM983094 JFQ983094 IVU983094 ILY983094 ICC983094 HSG983094 HIK983094 GYO983094 GOS983094 GEW983094 FVA983094 FLE983094 FBI983094 ERM983094 EHQ983094 DXU983094 DNY983094 DEC983094 CUG983094 CKK983094 CAO983094 BQS983094 BGW983094 AXA983094 ANE983094 ADI983094 TM983094 JQ983094 U983106 WWC917558 WMG917558 WCK917558 VSO917558 VIS917558 UYW917558 UPA917558 UFE917558 TVI917558 TLM917558 TBQ917558 SRU917558 SHY917558 RYC917558 ROG917558 REK917558 QUO917558 QKS917558 QAW917558 PRA917558 PHE917558 OXI917558 ONM917558 ODQ917558 NTU917558 NJY917558 NAC917558 MQG917558 MGK917558 LWO917558 LMS917558 LCW917558 KTA917558 KJE917558 JZI917558 JPM917558 JFQ917558 IVU917558 ILY917558 ICC917558 HSG917558 HIK917558 GYO917558 GOS917558 GEW917558 FVA917558 FLE917558 FBI917558 ERM917558 EHQ917558 DXU917558 DNY917558 DEC917558 CUG917558 CKK917558 CAO917558 BQS917558 BGW917558 AXA917558 ANE917558 ADI917558 TM917558 JQ917558 U917570 WWC852022 WMG852022 WCK852022 VSO852022 VIS852022 UYW852022 UPA852022 UFE852022 TVI852022 TLM852022 TBQ852022 SRU852022 SHY852022 RYC852022 ROG852022 REK852022 QUO852022 QKS852022 QAW852022 PRA852022 PHE852022 OXI852022 ONM852022 ODQ852022 NTU852022 NJY852022 NAC852022 MQG852022 MGK852022 LWO852022 LMS852022 LCW852022 KTA852022 KJE852022 JZI852022 JPM852022 JFQ852022 IVU852022 ILY852022 ICC852022 HSG852022 HIK852022 GYO852022 GOS852022 GEW852022 FVA852022 FLE852022 FBI852022 ERM852022 EHQ852022 DXU852022 DNY852022 DEC852022 CUG852022 CKK852022 CAO852022 BQS852022 BGW852022 AXA852022 ANE852022 ADI852022 TM852022 JQ852022 U852034 WWC786486 WMG786486 WCK786486 VSO786486 VIS786486 UYW786486 UPA786486 UFE786486 TVI786486 TLM786486 TBQ786486 SRU786486 SHY786486 RYC786486 ROG786486 REK786486 QUO786486 QKS786486 QAW786486 PRA786486 PHE786486 OXI786486 ONM786486 ODQ786486 NTU786486 NJY786486 NAC786486 MQG786486 MGK786486 LWO786486 LMS786486 LCW786486 KTA786486 KJE786486 JZI786486 JPM786486 JFQ786486 IVU786486 ILY786486 ICC786486 HSG786486 HIK786486 GYO786486 GOS786486 GEW786486 FVA786486 FLE786486 FBI786486 ERM786486 EHQ786486 DXU786486 DNY786486 DEC786486 CUG786486 CKK786486 CAO786486 BQS786486 BGW786486 AXA786486 ANE786486 ADI786486 TM786486 JQ786486 U786498 WWC720950 WMG720950 WCK720950 VSO720950 VIS720950 UYW720950 UPA720950 UFE720950 TVI720950 TLM720950 TBQ720950 SRU720950 SHY720950 RYC720950 ROG720950 REK720950 QUO720950 QKS720950 QAW720950 PRA720950 PHE720950 OXI720950 ONM720950 ODQ720950 NTU720950 NJY720950 NAC720950 MQG720950 MGK720950 LWO720950 LMS720950 LCW720950 KTA720950 KJE720950 JZI720950 JPM720950 JFQ720950 IVU720950 ILY720950 ICC720950 HSG720950 HIK720950 GYO720950 GOS720950 GEW720950 FVA720950 FLE720950 FBI720950 ERM720950 EHQ720950 DXU720950 DNY720950 DEC720950 CUG720950 CKK720950 CAO720950 BQS720950 BGW720950 AXA720950 ANE720950 ADI720950 TM720950 JQ720950 U720962 WWC655414 WMG655414 WCK655414 VSO655414 VIS655414 UYW655414 UPA655414 UFE655414 TVI655414 TLM655414 TBQ655414 SRU655414 SHY655414 RYC655414 ROG655414 REK655414 QUO655414 QKS655414 QAW655414 PRA655414 PHE655414 OXI655414 ONM655414 ODQ655414 NTU655414 NJY655414 NAC655414 MQG655414 MGK655414 LWO655414 LMS655414 LCW655414 KTA655414 KJE655414 JZI655414 JPM655414 JFQ655414 IVU655414 ILY655414 ICC655414 HSG655414 HIK655414 GYO655414 GOS655414 GEW655414 FVA655414 FLE655414 FBI655414 ERM655414 EHQ655414 DXU655414 DNY655414 DEC655414 CUG655414 CKK655414 CAO655414 BQS655414 BGW655414 AXA655414 ANE655414 ADI655414 TM655414 JQ655414 U655426 WWC589878 WMG589878 WCK589878 VSO589878 VIS589878 UYW589878 UPA589878 UFE589878 TVI589878 TLM589878 TBQ589878 SRU589878 SHY589878 RYC589878 ROG589878 REK589878 QUO589878 QKS589878 QAW589878 PRA589878 PHE589878 OXI589878 ONM589878 ODQ589878 NTU589878 NJY589878 NAC589878 MQG589878 MGK589878 LWO589878 LMS589878 LCW589878 KTA589878 KJE589878 JZI589878 JPM589878 JFQ589878 IVU589878 ILY589878 ICC589878 HSG589878 HIK589878 GYO589878 GOS589878 GEW589878 FVA589878 FLE589878 FBI589878 ERM589878 EHQ589878 DXU589878 DNY589878 DEC589878 CUG589878 CKK589878 CAO589878 BQS589878 BGW589878 AXA589878 ANE589878 ADI589878 TM589878 JQ589878 U589890 WWC524342 WMG524342 WCK524342 VSO524342 VIS524342 UYW524342 UPA524342 UFE524342 TVI524342 TLM524342 TBQ524342 SRU524342 SHY524342 RYC524342 ROG524342 REK524342 QUO524342 QKS524342 QAW524342 PRA524342 PHE524342 OXI524342 ONM524342 ODQ524342 NTU524342 NJY524342 NAC524342 MQG524342 MGK524342 LWO524342 LMS524342 LCW524342 KTA524342 KJE524342 JZI524342 JPM524342 JFQ524342 IVU524342 ILY524342 ICC524342 HSG524342 HIK524342 GYO524342 GOS524342 GEW524342 FVA524342 FLE524342 FBI524342 ERM524342 EHQ524342 DXU524342 DNY524342 DEC524342 CUG524342 CKK524342 CAO524342 BQS524342 BGW524342 AXA524342 ANE524342 ADI524342 TM524342 JQ524342 U524354 WWC458806 WMG458806 WCK458806 VSO458806 VIS458806 UYW458806 UPA458806 UFE458806 TVI458806 TLM458806 TBQ458806 SRU458806 SHY458806 RYC458806 ROG458806 REK458806 QUO458806 QKS458806 QAW458806 PRA458806 PHE458806 OXI458806 ONM458806 ODQ458806 NTU458806 NJY458806 NAC458806 MQG458806 MGK458806 LWO458806 LMS458806 LCW458806 KTA458806 KJE458806 JZI458806 JPM458806 JFQ458806 IVU458806 ILY458806 ICC458806 HSG458806 HIK458806 GYO458806 GOS458806 GEW458806 FVA458806 FLE458806 FBI458806 ERM458806 EHQ458806 DXU458806 DNY458806 DEC458806 CUG458806 CKK458806 CAO458806 BQS458806 BGW458806 AXA458806 ANE458806 ADI458806 TM458806 JQ458806 U458818 WWC393270 WMG393270 WCK393270 VSO393270 VIS393270 UYW393270 UPA393270 UFE393270 TVI393270 TLM393270 TBQ393270 SRU393270 SHY393270 RYC393270 ROG393270 REK393270 QUO393270 QKS393270 QAW393270 PRA393270 PHE393270 OXI393270 ONM393270 ODQ393270 NTU393270 NJY393270 NAC393270 MQG393270 MGK393270 LWO393270 LMS393270 LCW393270 KTA393270 KJE393270 JZI393270 JPM393270 JFQ393270 IVU393270 ILY393270 ICC393270 HSG393270 HIK393270 GYO393270 GOS393270 GEW393270 FVA393270 FLE393270 FBI393270 ERM393270 EHQ393270 DXU393270 DNY393270 DEC393270 CUG393270 CKK393270 CAO393270 BQS393270 BGW393270 AXA393270 ANE393270 ADI393270 TM393270 JQ393270 U393282 WWC327734 WMG327734 WCK327734 VSO327734 VIS327734 UYW327734 UPA327734 UFE327734 TVI327734 TLM327734 TBQ327734 SRU327734 SHY327734 RYC327734 ROG327734 REK327734 QUO327734 QKS327734 QAW327734 PRA327734 PHE327734 OXI327734 ONM327734 ODQ327734 NTU327734 NJY327734 NAC327734 MQG327734 MGK327734 LWO327734 LMS327734 LCW327734 KTA327734 KJE327734 JZI327734 JPM327734 JFQ327734 IVU327734 ILY327734 ICC327734 HSG327734 HIK327734 GYO327734 GOS327734 GEW327734 FVA327734 FLE327734 FBI327734 ERM327734 EHQ327734 DXU327734 DNY327734 DEC327734 CUG327734 CKK327734 CAO327734 BQS327734 BGW327734 AXA327734 ANE327734 ADI327734 TM327734 JQ327734 U327746 WWC262198 WMG262198 WCK262198 VSO262198 VIS262198 UYW262198 UPA262198 UFE262198 TVI262198 TLM262198 TBQ262198 SRU262198 SHY262198 RYC262198 ROG262198 REK262198 QUO262198 QKS262198 QAW262198 PRA262198 PHE262198 OXI262198 ONM262198 ODQ262198 NTU262198 NJY262198 NAC262198 MQG262198 MGK262198 LWO262198 LMS262198 LCW262198 KTA262198 KJE262198 JZI262198 JPM262198 JFQ262198 IVU262198 ILY262198 ICC262198 HSG262198 HIK262198 GYO262198 GOS262198 GEW262198 FVA262198 FLE262198 FBI262198 ERM262198 EHQ262198 DXU262198 DNY262198 DEC262198 CUG262198 CKK262198 CAO262198 BQS262198 BGW262198 AXA262198 ANE262198 ADI262198 TM262198 JQ262198 U262210 WWC196662 WMG196662 WCK196662 VSO196662 VIS196662 UYW196662 UPA196662 UFE196662 TVI196662 TLM196662 TBQ196662 SRU196662 SHY196662 RYC196662 ROG196662 REK196662 QUO196662 QKS196662 QAW196662 PRA196662 PHE196662 OXI196662 ONM196662 ODQ196662 NTU196662 NJY196662 NAC196662 MQG196662 MGK196662 LWO196662 LMS196662 LCW196662 KTA196662 KJE196662 JZI196662 JPM196662 JFQ196662 IVU196662 ILY196662 ICC196662 HSG196662 HIK196662 GYO196662 GOS196662 GEW196662 FVA196662 FLE196662 FBI196662 ERM196662 EHQ196662 DXU196662 DNY196662 DEC196662 CUG196662 CKK196662 CAO196662 BQS196662 BGW196662 AXA196662 ANE196662 ADI196662 TM196662 JQ196662 U196674 WWC131126 WMG131126 WCK131126 VSO131126 VIS131126 UYW131126 UPA131126 UFE131126 TVI131126 TLM131126 TBQ131126 SRU131126 SHY131126 RYC131126 ROG131126 REK131126 QUO131126 QKS131126 QAW131126 PRA131126 PHE131126 OXI131126 ONM131126 ODQ131126 NTU131126 NJY131126 NAC131126 MQG131126 MGK131126 LWO131126 LMS131126 LCW131126 KTA131126 KJE131126 JZI131126 JPM131126 JFQ131126 IVU131126 ILY131126 ICC131126 HSG131126 HIK131126 GYO131126 GOS131126 GEW131126 FVA131126 FLE131126 FBI131126 ERM131126 EHQ131126 DXU131126 DNY131126 DEC131126 CUG131126 CKK131126 CAO131126 BQS131126 BGW131126 AXA131126 ANE131126 ADI131126 TM131126 JQ131126 U131138 WWC65590 WMG65590 WCK65590 VSO65590 VIS65590 UYW65590 UPA65590 UFE65590 TVI65590 TLM65590 TBQ65590 SRU65590 SHY65590 RYC65590 ROG65590 REK65590 QUO65590 QKS65590 QAW65590 PRA65590 PHE65590 OXI65590 ONM65590 ODQ65590 NTU65590 NJY65590 NAC65590 MQG65590 MGK65590 LWO65590 LMS65590 LCW65590 KTA65590 KJE65590 JZI65590 JPM65590 JFQ65590 IVU65590 ILY65590 ICC65590 HSG65590 HIK65590 GYO65590 GOS65590 GEW65590 FVA65590 FLE65590 FBI65590 ERM65590 EHQ65590 DXU65590 DNY65590 DEC65590 CUG65590 CKK65590 CAO65590 BQS65590 BGW65590 AXA65590 ANE65590 ADI65590 TM65590 JQ65590 U65602 WCM983094 WWA983094 WME983094 WCI983094 VSM983094 VIQ983094 UYU983094 UOY983094 UFC983094 TVG983094 TLK983094 TBO983094 SRS983094 SHW983094 RYA983094 ROE983094 REI983094 QUM983094 QKQ983094 QAU983094 PQY983094 PHC983094 OXG983094 ONK983094 ODO983094 NTS983094 NJW983094 NAA983094 MQE983094 MGI983094 LWM983094 LMQ983094 LCU983094 KSY983094 KJC983094 JZG983094 JPK983094 JFO983094 IVS983094 ILW983094 ICA983094 HSE983094 HII983094 GYM983094 GOQ983094 GEU983094 FUY983094 FLC983094 FBG983094 ERK983094 EHO983094 DXS983094 DNW983094 DEA983094 CUE983094 CKI983094 CAM983094 BQQ983094 BGU983094 AWY983094 ANC983094 ADG983094 TK983094 JO983094 S983106 WWA917558 WME917558 WCI917558 VSM917558 VIQ917558 UYU917558 UOY917558 UFC917558 TVG917558 TLK917558 TBO917558 SRS917558 SHW917558 RYA917558 ROE917558 REI917558 QUM917558 QKQ917558 QAU917558 PQY917558 PHC917558 OXG917558 ONK917558 ODO917558 NTS917558 NJW917558 NAA917558 MQE917558 MGI917558 LWM917558 LMQ917558 LCU917558 KSY917558 KJC917558 JZG917558 JPK917558 JFO917558 IVS917558 ILW917558 ICA917558 HSE917558 HII917558 GYM917558 GOQ917558 GEU917558 FUY917558 FLC917558 FBG917558 ERK917558 EHO917558 DXS917558 DNW917558 DEA917558 CUE917558 CKI917558 CAM917558 BQQ917558 BGU917558 AWY917558 ANC917558 ADG917558 TK917558 JO917558 S917570 WWA852022 WME852022 WCI852022 VSM852022 VIQ852022 UYU852022 UOY852022 UFC852022 TVG852022 TLK852022 TBO852022 SRS852022 SHW852022 RYA852022 ROE852022 REI852022 QUM852022 QKQ852022 QAU852022 PQY852022 PHC852022 OXG852022 ONK852022 ODO852022 NTS852022 NJW852022 NAA852022 MQE852022 MGI852022 LWM852022 LMQ852022 LCU852022 KSY852022 KJC852022 JZG852022 JPK852022 JFO852022 IVS852022 ILW852022 ICA852022 HSE852022 HII852022 GYM852022 GOQ852022 GEU852022 FUY852022 FLC852022 FBG852022 ERK852022 EHO852022 DXS852022 DNW852022 DEA852022 CUE852022 CKI852022 CAM852022 BQQ852022 BGU852022 AWY852022 ANC852022 ADG852022 TK852022 JO852022 S852034 WWA786486 WME786486 WCI786486 VSM786486 VIQ786486 UYU786486 UOY786486 UFC786486 TVG786486 TLK786486 TBO786486 SRS786486 SHW786486 RYA786486 ROE786486 REI786486 QUM786486 QKQ786486 QAU786486 PQY786486 PHC786486 OXG786486 ONK786486 ODO786486 NTS786486 NJW786486 NAA786486 MQE786486 MGI786486 LWM786486 LMQ786486 LCU786486 KSY786486 KJC786486 JZG786486 JPK786486 JFO786486 IVS786486 ILW786486 ICA786486 HSE786486 HII786486 GYM786486 GOQ786486 GEU786486 FUY786486 FLC786486 FBG786486 ERK786486 EHO786486 DXS786486 DNW786486 DEA786486 CUE786486 CKI786486 CAM786486 BQQ786486 BGU786486 AWY786486 ANC786486 ADG786486 TK786486 JO786486 S786498 WWA720950 WME720950 WCI720950 VSM720950 VIQ720950 UYU720950 UOY720950 UFC720950 TVG720950 TLK720950 TBO720950 SRS720950 SHW720950 RYA720950 ROE720950 REI720950 QUM720950 QKQ720950 QAU720950 PQY720950 PHC720950 OXG720950 ONK720950 ODO720950 NTS720950 NJW720950 NAA720950 MQE720950 MGI720950 LWM720950 LMQ720950 LCU720950 KSY720950 KJC720950 JZG720950 JPK720950 JFO720950 IVS720950 ILW720950 ICA720950 HSE720950 HII720950 GYM720950 GOQ720950 GEU720950 FUY720950 FLC720950 FBG720950 ERK720950 EHO720950 DXS720950 DNW720950 DEA720950 CUE720950 CKI720950 CAM720950 BQQ720950 BGU720950 AWY720950 ANC720950 ADG720950 TK720950 JO720950 S720962 WWA655414 WME655414 WCI655414 VSM655414 VIQ655414 UYU655414 UOY655414 UFC655414 TVG655414 TLK655414 TBO655414 SRS655414 SHW655414 RYA655414 ROE655414 REI655414 QUM655414 QKQ655414 QAU655414 PQY655414 PHC655414 OXG655414 ONK655414 ODO655414 NTS655414 NJW655414 NAA655414 MQE655414 MGI655414 LWM655414 LMQ655414 LCU655414 KSY655414 KJC655414 JZG655414 JPK655414 JFO655414 IVS655414 ILW655414 ICA655414 HSE655414 HII655414 GYM655414 GOQ655414 GEU655414 FUY655414 FLC655414 FBG655414 ERK655414 EHO655414 DXS655414 DNW655414 DEA655414 CUE655414 CKI655414 CAM655414 BQQ655414 BGU655414 AWY655414 ANC655414 ADG655414 TK655414 JO655414 S655426 WWA589878 WME589878 WCI589878 VSM589878 VIQ589878 UYU589878 UOY589878 UFC589878 TVG589878 TLK589878 TBO589878 SRS589878 SHW589878 RYA589878 ROE589878 REI589878 QUM589878 QKQ589878 QAU589878 PQY589878 PHC589878 OXG589878 ONK589878 ODO589878 NTS589878 NJW589878 NAA589878 MQE589878 MGI589878 LWM589878 LMQ589878 LCU589878 KSY589878 KJC589878 JZG589878 JPK589878 JFO589878 IVS589878 ILW589878 ICA589878 HSE589878 HII589878 GYM589878 GOQ589878 GEU589878 FUY589878 FLC589878 FBG589878 ERK589878 EHO589878 DXS589878 DNW589878 DEA589878 CUE589878 CKI589878 CAM589878 BQQ589878 BGU589878 AWY589878 ANC589878 ADG589878 TK589878 JO589878 S589890 WWA524342 WME524342 WCI524342 VSM524342 VIQ524342 UYU524342 UOY524342 UFC524342 TVG524342 TLK524342 TBO524342 SRS524342 SHW524342 RYA524342 ROE524342 REI524342 QUM524342 QKQ524342 QAU524342 PQY524342 PHC524342 OXG524342 ONK524342 ODO524342 NTS524342 NJW524342 NAA524342 MQE524342 MGI524342 LWM524342 LMQ524342 LCU524342 KSY524342 KJC524342 JZG524342 JPK524342 JFO524342 IVS524342 ILW524342 ICA524342 HSE524342 HII524342 GYM524342 GOQ524342 GEU524342 FUY524342 FLC524342 FBG524342 ERK524342 EHO524342 DXS524342 DNW524342 DEA524342 CUE524342 CKI524342 CAM524342 BQQ524342 BGU524342 AWY524342 ANC524342 ADG524342 TK524342 JO524342 S524354 WWA458806 WME458806 WCI458806 VSM458806 VIQ458806 UYU458806 UOY458806 UFC458806 TVG458806 TLK458806 TBO458806 SRS458806 SHW458806 RYA458806 ROE458806 REI458806 QUM458806 QKQ458806 QAU458806 PQY458806 PHC458806 OXG458806 ONK458806 ODO458806 NTS458806 NJW458806 NAA458806 MQE458806 MGI458806 LWM458806 LMQ458806 LCU458806 KSY458806 KJC458806 JZG458806 JPK458806 JFO458806 IVS458806 ILW458806 ICA458806 HSE458806 HII458806 GYM458806 GOQ458806 GEU458806 FUY458806 FLC458806 FBG458806 ERK458806 EHO458806 DXS458806 DNW458806 DEA458806 CUE458806 CKI458806 CAM458806 BQQ458806 BGU458806 AWY458806 ANC458806 ADG458806 TK458806 JO458806 S458818 WWA393270 WME393270 WCI393270 VSM393270 VIQ393270 UYU393270 UOY393270 UFC393270 TVG393270 TLK393270 TBO393270 SRS393270 SHW393270 RYA393270 ROE393270 REI393270 QUM393270 QKQ393270 QAU393270 PQY393270 PHC393270 OXG393270 ONK393270 ODO393270 NTS393270 NJW393270 NAA393270 MQE393270 MGI393270 LWM393270 LMQ393270 LCU393270 KSY393270 KJC393270 JZG393270 JPK393270 JFO393270 IVS393270 ILW393270 ICA393270 HSE393270 HII393270 GYM393270 GOQ393270 GEU393270 FUY393270 FLC393270 FBG393270 ERK393270 EHO393270 DXS393270 DNW393270 DEA393270 CUE393270 CKI393270 CAM393270 BQQ393270 BGU393270 AWY393270 ANC393270 ADG393270 TK393270 JO393270 S393282 WWA327734 WME327734 WCI327734 VSM327734 VIQ327734 UYU327734 UOY327734 UFC327734 TVG327734 TLK327734 TBO327734 SRS327734 SHW327734 RYA327734 ROE327734 REI327734 QUM327734 QKQ327734 QAU327734 PQY327734 PHC327734 OXG327734 ONK327734 ODO327734 NTS327734 NJW327734 NAA327734 MQE327734 MGI327734 LWM327734 LMQ327734 LCU327734 KSY327734 KJC327734 JZG327734 JPK327734 JFO327734 IVS327734 ILW327734 ICA327734 HSE327734 HII327734 GYM327734 GOQ327734 GEU327734 FUY327734 FLC327734 FBG327734 ERK327734 EHO327734 DXS327734 DNW327734 DEA327734 CUE327734 CKI327734 CAM327734 BQQ327734 BGU327734 AWY327734 ANC327734 ADG327734 TK327734 JO327734 S327746 WWA262198 WME262198 WCI262198 VSM262198 VIQ262198 UYU262198 UOY262198 UFC262198 TVG262198 TLK262198 TBO262198 SRS262198 SHW262198 RYA262198 ROE262198 REI262198 QUM262198 QKQ262198 QAU262198 PQY262198 PHC262198 OXG262198 ONK262198 ODO262198 NTS262198 NJW262198 NAA262198 MQE262198 MGI262198 LWM262198 LMQ262198 LCU262198 KSY262198 KJC262198 JZG262198 JPK262198 JFO262198 IVS262198 ILW262198 ICA262198 HSE262198 HII262198 GYM262198 GOQ262198 GEU262198 FUY262198 FLC262198 FBG262198 ERK262198 EHO262198 DXS262198 DNW262198 DEA262198 CUE262198 CKI262198 CAM262198 BQQ262198 BGU262198 AWY262198 ANC262198 ADG262198 TK262198 JO262198 S262210 WWA196662 WME196662 WCI196662 VSM196662 VIQ196662 UYU196662 UOY196662 UFC196662 TVG196662 TLK196662 TBO196662 SRS196662 SHW196662 RYA196662 ROE196662 REI196662 QUM196662 QKQ196662 QAU196662 PQY196662 PHC196662 OXG196662 ONK196662 ODO196662 NTS196662 NJW196662 NAA196662 MQE196662 MGI196662 LWM196662 LMQ196662 LCU196662 KSY196662 KJC196662 JZG196662 JPK196662 JFO196662 IVS196662 ILW196662 ICA196662 HSE196662 HII196662 GYM196662 GOQ196662 GEU196662 FUY196662 FLC196662 FBG196662 ERK196662 EHO196662 DXS196662 DNW196662 DEA196662 CUE196662 CKI196662 CAM196662 BQQ196662 BGU196662 AWY196662 ANC196662 ADG196662 TK196662 JO196662 S196674 WWA131126 WME131126 WCI131126 VSM131126 VIQ131126 UYU131126 UOY131126 UFC131126 TVG131126 TLK131126 TBO131126 SRS131126 SHW131126 RYA131126 ROE131126 REI131126 QUM131126 QKQ131126 QAU131126 PQY131126 PHC131126 OXG131126 ONK131126 ODO131126 NTS131126 NJW131126 NAA131126 MQE131126 MGI131126 LWM131126 LMQ131126 LCU131126 KSY131126 KJC131126 JZG131126 JPK131126 JFO131126 IVS131126 ILW131126 ICA131126 HSE131126 HII131126 GYM131126 GOQ131126 GEU131126 FUY131126 FLC131126 FBG131126 ERK131126 EHO131126 DXS131126 DNW131126 DEA131126 CUE131126 CKI131126 CAM131126 BQQ131126 BGU131126 AWY131126 ANC131126 ADG131126 TK131126 JO131126 S131138 WWA65590 WME65590 WCI65590 VSM65590 VIQ65590 UYU65590 UOY65590 UFC65590 TVG65590 TLK65590 TBO65590 SRS65590 SHW65590 RYA65590 ROE65590 REI65590 QUM65590 QKQ65590 QAU65590 PQY65590 PHC65590 OXG65590 ONK65590 ODO65590 NTS65590 NJW65590 NAA65590 MQE65590 MGI65590 LWM65590 LMQ65590 LCU65590 KSY65590 KJC65590 JZG65590 JPK65590 JFO65590 IVS65590 ILW65590 ICA65590 HSE65590 HII65590 GYM65590 GOQ65590 GEU65590 FUY65590 FLC65590 FBG65590 ERK65590 EHO65590 DXS65590 DNW65590 DEA65590 CUE65590 CKI65590 CAM65590 BQQ65590 BGU65590 AWY65590 ANC65590 ADG65590 TK65590 JO65590 S65602 WMI983094 WVY983094 WMC983094 WCG983094 VSK983094 VIO983094 UYS983094 UOW983094 UFA983094 TVE983094 TLI983094 TBM983094 SRQ983094 SHU983094 RXY983094 ROC983094 REG983094 QUK983094 QKO983094 QAS983094 PQW983094 PHA983094 OXE983094 ONI983094 ODM983094 NTQ983094 NJU983094 MZY983094 MQC983094 MGG983094 LWK983094 LMO983094 LCS983094 KSW983094 KJA983094 JZE983094 JPI983094 JFM983094 IVQ983094 ILU983094 IBY983094 HSC983094 HIG983094 GYK983094 GOO983094 GES983094 FUW983094 FLA983094 FBE983094 ERI983094 EHM983094 DXQ983094 DNU983094 DDY983094 CUC983094 CKG983094 CAK983094 BQO983094 BGS983094 AWW983094 ANA983094 ADE983094 TI983094 JM983094 Q983106 WVY917558 WMC917558 WCG917558 VSK917558 VIO917558 UYS917558 UOW917558 UFA917558 TVE917558 TLI917558 TBM917558 SRQ917558 SHU917558 RXY917558 ROC917558 REG917558 QUK917558 QKO917558 QAS917558 PQW917558 PHA917558 OXE917558 ONI917558 ODM917558 NTQ917558 NJU917558 MZY917558 MQC917558 MGG917558 LWK917558 LMO917558 LCS917558 KSW917558 KJA917558 JZE917558 JPI917558 JFM917558 IVQ917558 ILU917558 IBY917558 HSC917558 HIG917558 GYK917558 GOO917558 GES917558 FUW917558 FLA917558 FBE917558 ERI917558 EHM917558 DXQ917558 DNU917558 DDY917558 CUC917558 CKG917558 CAK917558 BQO917558 BGS917558 AWW917558 ANA917558 ADE917558 TI917558 JM917558 Q917570 WVY852022 WMC852022 WCG852022 VSK852022 VIO852022 UYS852022 UOW852022 UFA852022 TVE852022 TLI852022 TBM852022 SRQ852022 SHU852022 RXY852022 ROC852022 REG852022 QUK852022 QKO852022 QAS852022 PQW852022 PHA852022 OXE852022 ONI852022 ODM852022 NTQ852022 NJU852022 MZY852022 MQC852022 MGG852022 LWK852022 LMO852022 LCS852022 KSW852022 KJA852022 JZE852022 JPI852022 JFM852022 IVQ852022 ILU852022 IBY852022 HSC852022 HIG852022 GYK852022 GOO852022 GES852022 FUW852022 FLA852022 FBE852022 ERI852022 EHM852022 DXQ852022 DNU852022 DDY852022 CUC852022 CKG852022 CAK852022 BQO852022 BGS852022 AWW852022 ANA852022 ADE852022 TI852022 JM852022 Q852034 WVY786486 WMC786486 WCG786486 VSK786486 VIO786486 UYS786486 UOW786486 UFA786486 TVE786486 TLI786486 TBM786486 SRQ786486 SHU786486 RXY786486 ROC786486 REG786486 QUK786486 QKO786486 QAS786486 PQW786486 PHA786486 OXE786486 ONI786486 ODM786486 NTQ786486 NJU786486 MZY786486 MQC786486 MGG786486 LWK786486 LMO786486 LCS786486 KSW786486 KJA786486 JZE786486 JPI786486 JFM786486 IVQ786486 ILU786486 IBY786486 HSC786486 HIG786486 GYK786486 GOO786486 GES786486 FUW786486 FLA786486 FBE786486 ERI786486 EHM786486 DXQ786486 DNU786486 DDY786486 CUC786486 CKG786486 CAK786486 BQO786486 BGS786486 AWW786486 ANA786486 ADE786486 TI786486 JM786486 Q786498 WVY720950 WMC720950 WCG720950 VSK720950 VIO720950 UYS720950 UOW720950 UFA720950 TVE720950 TLI720950 TBM720950 SRQ720950 SHU720950 RXY720950 ROC720950 REG720950 QUK720950 QKO720950 QAS720950 PQW720950 PHA720950 OXE720950 ONI720950 ODM720950 NTQ720950 NJU720950 MZY720950 MQC720950 MGG720950 LWK720950 LMO720950 LCS720950 KSW720950 KJA720950 JZE720950 JPI720950 JFM720950 IVQ720950 ILU720950 IBY720950 HSC720950 HIG720950 GYK720950 GOO720950 GES720950 FUW720950 FLA720950 FBE720950 ERI720950 EHM720950 DXQ720950 DNU720950 DDY720950 CUC720950 CKG720950 CAK720950 BQO720950 BGS720950 AWW720950 ANA720950 ADE720950 TI720950 JM720950 Q720962 WVY655414 WMC655414 WCG655414 VSK655414 VIO655414 UYS655414 UOW655414 UFA655414 TVE655414 TLI655414 TBM655414 SRQ655414 SHU655414 RXY655414 ROC655414 REG655414 QUK655414 QKO655414 QAS655414 PQW655414 PHA655414 OXE655414 ONI655414 ODM655414 NTQ655414 NJU655414 MZY655414 MQC655414 MGG655414 LWK655414 LMO655414 LCS655414 KSW655414 KJA655414 JZE655414 JPI655414 JFM655414 IVQ655414 ILU655414 IBY655414 HSC655414 HIG655414 GYK655414 GOO655414 GES655414 FUW655414 FLA655414 FBE655414 ERI655414 EHM655414 DXQ655414 DNU655414 DDY655414 CUC655414 CKG655414 CAK655414 BQO655414 BGS655414 AWW655414 ANA655414 ADE655414 TI655414 JM655414 Q655426 WVY589878 WMC589878 WCG589878 VSK589878 VIO589878 UYS589878 UOW589878 UFA589878 TVE589878 TLI589878 TBM589878 SRQ589878 SHU589878 RXY589878 ROC589878 REG589878 QUK589878 QKO589878 QAS589878 PQW589878 PHA589878 OXE589878 ONI589878 ODM589878 NTQ589878 NJU589878 MZY589878 MQC589878 MGG589878 LWK589878 LMO589878 LCS589878 KSW589878 KJA589878 JZE589878 JPI589878 JFM589878 IVQ589878 ILU589878 IBY589878 HSC589878 HIG589878 GYK589878 GOO589878 GES589878 FUW589878 FLA589878 FBE589878 ERI589878 EHM589878 DXQ589878 DNU589878 DDY589878 CUC589878 CKG589878 CAK589878 BQO589878 BGS589878 AWW589878 ANA589878 ADE589878 TI589878 JM589878 Q589890 WVY524342 WMC524342 WCG524342 VSK524342 VIO524342 UYS524342 UOW524342 UFA524342 TVE524342 TLI524342 TBM524342 SRQ524342 SHU524342 RXY524342 ROC524342 REG524342 QUK524342 QKO524342 QAS524342 PQW524342 PHA524342 OXE524342 ONI524342 ODM524342 NTQ524342 NJU524342 MZY524342 MQC524342 MGG524342 LWK524342 LMO524342 LCS524342 KSW524342 KJA524342 JZE524342 JPI524342 JFM524342 IVQ524342 ILU524342 IBY524342 HSC524342 HIG524342 GYK524342 GOO524342 GES524342 FUW524342 FLA524342 FBE524342 ERI524342 EHM524342 DXQ524342 DNU524342 DDY524342 CUC524342 CKG524342 CAK524342 BQO524342 BGS524342 AWW524342 ANA524342 ADE524342 TI524342 JM524342 Q524354 WVY458806 WMC458806 WCG458806 VSK458806 VIO458806 UYS458806 UOW458806 UFA458806 TVE458806 TLI458806 TBM458806 SRQ458806 SHU458806 RXY458806 ROC458806 REG458806 QUK458806 QKO458806 QAS458806 PQW458806 PHA458806 OXE458806 ONI458806 ODM458806 NTQ458806 NJU458806 MZY458806 MQC458806 MGG458806 LWK458806 LMO458806 LCS458806 KSW458806 KJA458806 JZE458806 JPI458806 JFM458806 IVQ458806 ILU458806 IBY458806 HSC458806 HIG458806 GYK458806 GOO458806 GES458806 FUW458806 FLA458806 FBE458806 ERI458806 EHM458806 DXQ458806 DNU458806 DDY458806 CUC458806 CKG458806 CAK458806 BQO458806 BGS458806 AWW458806 ANA458806 ADE458806 TI458806 JM458806 Q458818 WVY393270 WMC393270 WCG393270 VSK393270 VIO393270 UYS393270 UOW393270 UFA393270 TVE393270 TLI393270 TBM393270 SRQ393270 SHU393270 RXY393270 ROC393270 REG393270 QUK393270 QKO393270 QAS393270 PQW393270 PHA393270 OXE393270 ONI393270 ODM393270 NTQ393270 NJU393270 MZY393270 MQC393270 MGG393270 LWK393270 LMO393270 LCS393270 KSW393270 KJA393270 JZE393270 JPI393270 JFM393270 IVQ393270 ILU393270 IBY393270 HSC393270 HIG393270 GYK393270 GOO393270 GES393270 FUW393270 FLA393270 FBE393270 ERI393270 EHM393270 DXQ393270 DNU393270 DDY393270 CUC393270 CKG393270 CAK393270 BQO393270 BGS393270 AWW393270 ANA393270 ADE393270 TI393270 JM393270 Q393282 WVY327734 WMC327734 WCG327734 VSK327734 VIO327734 UYS327734 UOW327734 UFA327734 TVE327734 TLI327734 TBM327734 SRQ327734 SHU327734 RXY327734 ROC327734 REG327734 QUK327734 QKO327734 QAS327734 PQW327734 PHA327734 OXE327734 ONI327734 ODM327734 NTQ327734 NJU327734 MZY327734 MQC327734 MGG327734 LWK327734 LMO327734 LCS327734 KSW327734 KJA327734 JZE327734 JPI327734 JFM327734 IVQ327734 ILU327734 IBY327734 HSC327734 HIG327734 GYK327734 GOO327734 GES327734 FUW327734 FLA327734 FBE327734 ERI327734 EHM327734 DXQ327734 DNU327734 DDY327734 CUC327734 CKG327734 CAK327734 BQO327734 BGS327734 AWW327734 ANA327734 ADE327734 TI327734 JM327734 Q327746 WVY262198 WMC262198 WCG262198 VSK262198 VIO262198 UYS262198 UOW262198 UFA262198 TVE262198 TLI262198 TBM262198 SRQ262198 SHU262198 RXY262198 ROC262198 REG262198 QUK262198 QKO262198 QAS262198 PQW262198 PHA262198 OXE262198 ONI262198 ODM262198 NTQ262198 NJU262198 MZY262198 MQC262198 MGG262198 LWK262198 LMO262198 LCS262198 KSW262198 KJA262198 JZE262198 JPI262198 JFM262198 IVQ262198 ILU262198 IBY262198 HSC262198 HIG262198 GYK262198 GOO262198 GES262198 FUW262198 FLA262198 FBE262198 ERI262198 EHM262198 DXQ262198 DNU262198 DDY262198 CUC262198 CKG262198 CAK262198 BQO262198 BGS262198 AWW262198 ANA262198 ADE262198 TI262198 JM262198 Q262210 WVY196662 WMC196662 WCG196662 VSK196662 VIO196662 UYS196662 UOW196662 UFA196662 TVE196662 TLI196662 TBM196662 SRQ196662 SHU196662 RXY196662 ROC196662 REG196662 QUK196662 QKO196662 QAS196662 PQW196662 PHA196662 OXE196662 ONI196662 ODM196662 NTQ196662 NJU196662 MZY196662 MQC196662 MGG196662 LWK196662 LMO196662 LCS196662 KSW196662 KJA196662 JZE196662 JPI196662 JFM196662 IVQ196662 ILU196662 IBY196662 HSC196662 HIG196662 GYK196662 GOO196662 GES196662 FUW196662 FLA196662 FBE196662 ERI196662 EHM196662 DXQ196662 DNU196662 DDY196662 CUC196662 CKG196662 CAK196662 BQO196662 BGS196662 AWW196662 ANA196662 ADE196662 TI196662 JM196662 Q196674 WVY131126 WMC131126 WCG131126 VSK131126 VIO131126 UYS131126 UOW131126 UFA131126 TVE131126 TLI131126 TBM131126 SRQ131126 SHU131126 RXY131126 ROC131126 REG131126 QUK131126 QKO131126 QAS131126 PQW131126 PHA131126 OXE131126 ONI131126 ODM131126 NTQ131126 NJU131126 MZY131126 MQC131126 MGG131126 LWK131126 LMO131126 LCS131126 KSW131126 KJA131126 JZE131126 JPI131126 JFM131126 IVQ131126 ILU131126 IBY131126 HSC131126 HIG131126 GYK131126 GOO131126 GES131126 FUW131126 FLA131126 FBE131126 ERI131126 EHM131126 DXQ131126 DNU131126 DDY131126 CUC131126 CKG131126 CAK131126 BQO131126 BGS131126 AWW131126 ANA131126 ADE131126 TI131126 JM131126 Q131138 WVY65590 WMC65590 WCG65590 VSK65590 VIO65590 UYS65590 UOW65590 UFA65590 TVE65590 TLI65590 TBM65590 SRQ65590 SHU65590 RXY65590 ROC65590 REG65590 QUK65590 QKO65590 QAS65590 PQW65590 PHA65590 OXE65590 ONI65590 ODM65590 NTQ65590 NJU65590 MZY65590 MQC65590 MGG65590 LWK65590 LMO65590 LCS65590 KSW65590 KJA65590 JZE65590 JPI65590 JFM65590 IVQ65590 ILU65590 IBY65590 HSC65590 HIG65590 GYK65590 GOO65590 GES65590 FUW65590 FLA65590 FBE65590 ERI65590 EHM65590 DXQ65590 DNU65590 DDY65590 CUC65590 CKG65590 CAK65590 BQO65590 BGS65590 AWW65590 ANA65590 ADE65590 TI65590 JM65590 Q65602 WWE983094 WVW983094 WMA983094 WCE983094 VSI983094 VIM983094 UYQ983094 UOU983094 UEY983094 TVC983094 TLG983094 TBK983094 SRO983094 SHS983094 RXW983094 ROA983094 REE983094 QUI983094 QKM983094 QAQ983094 PQU983094 PGY983094 OXC983094 ONG983094 ODK983094 NTO983094 NJS983094 MZW983094 MQA983094 MGE983094 LWI983094 LMM983094 LCQ983094 KSU983094 KIY983094 JZC983094 JPG983094 JFK983094 IVO983094 ILS983094 IBW983094 HSA983094 HIE983094 GYI983094 GOM983094 GEQ983094 FUU983094 FKY983094 FBC983094 ERG983094 EHK983094 DXO983094 DNS983094 DDW983094 CUA983094 CKE983094 CAI983094 BQM983094 BGQ983094 AWU983094 AMY983094 ADC983094 TG983094 JK983094 O983106 WVW917558 WMA917558 WCE917558 VSI917558 VIM917558 UYQ917558 UOU917558 UEY917558 TVC917558 TLG917558 TBK917558 SRO917558 SHS917558 RXW917558 ROA917558 REE917558 QUI917558 QKM917558 QAQ917558 PQU917558 PGY917558 OXC917558 ONG917558 ODK917558 NTO917558 NJS917558 MZW917558 MQA917558 MGE917558 LWI917558 LMM917558 LCQ917558 KSU917558 KIY917558 JZC917558 JPG917558 JFK917558 IVO917558 ILS917558 IBW917558 HSA917558 HIE917558 GYI917558 GOM917558 GEQ917558 FUU917558 FKY917558 FBC917558 ERG917558 EHK917558 DXO917558 DNS917558 DDW917558 CUA917558 CKE917558 CAI917558 BQM917558 BGQ917558 AWU917558 AMY917558 ADC917558 TG917558 JK917558 O917570 WVW852022 WMA852022 WCE852022 VSI852022 VIM852022 UYQ852022 UOU852022 UEY852022 TVC852022 TLG852022 TBK852022 SRO852022 SHS852022 RXW852022 ROA852022 REE852022 QUI852022 QKM852022 QAQ852022 PQU852022 PGY852022 OXC852022 ONG852022 ODK852022 NTO852022 NJS852022 MZW852022 MQA852022 MGE852022 LWI852022 LMM852022 LCQ852022 KSU852022 KIY852022 JZC852022 JPG852022 JFK852022 IVO852022 ILS852022 IBW852022 HSA852022 HIE852022 GYI852022 GOM852022 GEQ852022 FUU852022 FKY852022 FBC852022 ERG852022 EHK852022 DXO852022 DNS852022 DDW852022 CUA852022 CKE852022 CAI852022 BQM852022 BGQ852022 AWU852022 AMY852022 ADC852022 TG852022 JK852022 O852034 WVW786486 WMA786486 WCE786486 VSI786486 VIM786486 UYQ786486 UOU786486 UEY786486 TVC786486 TLG786486 TBK786486 SRO786486 SHS786486 RXW786486 ROA786486 REE786486 QUI786486 QKM786486 QAQ786486 PQU786486 PGY786486 OXC786486 ONG786486 ODK786486 NTO786486 NJS786486 MZW786486 MQA786486 MGE786486 LWI786486 LMM786486 LCQ786486 KSU786486 KIY786486 JZC786486 JPG786486 JFK786486 IVO786486 ILS786486 IBW786486 HSA786486 HIE786486 GYI786486 GOM786486 GEQ786486 FUU786486 FKY786486 FBC786486 ERG786486 EHK786486 DXO786486 DNS786486 DDW786486 CUA786486 CKE786486 CAI786486 BQM786486 BGQ786486 AWU786486 AMY786486 ADC786486 TG786486 JK786486 O786498 WVW720950 WMA720950 WCE720950 VSI720950 VIM720950 UYQ720950 UOU720950 UEY720950 TVC720950 TLG720950 TBK720950 SRO720950 SHS720950 RXW720950 ROA720950 REE720950 QUI720950 QKM720950 QAQ720950 PQU720950 PGY720950 OXC720950 ONG720950 ODK720950 NTO720950 NJS720950 MZW720950 MQA720950 MGE720950 LWI720950 LMM720950 LCQ720950 KSU720950 KIY720950 JZC720950 JPG720950 JFK720950 IVO720950 ILS720950 IBW720950 HSA720950 HIE720950 GYI720950 GOM720950 GEQ720950 FUU720950 FKY720950 FBC720950 ERG720950 EHK720950 DXO720950 DNS720950 DDW720950 CUA720950 CKE720950 CAI720950 BQM720950 BGQ720950 AWU720950 AMY720950 ADC720950 TG720950 JK720950 O720962 WVW655414 WMA655414 WCE655414 VSI655414 VIM655414 UYQ655414 UOU655414 UEY655414 TVC655414 TLG655414 TBK655414 SRO655414 SHS655414 RXW655414 ROA655414 REE655414 QUI655414 QKM655414 QAQ655414 PQU655414 PGY655414 OXC655414 ONG655414 ODK655414 NTO655414 NJS655414 MZW655414 MQA655414 MGE655414 LWI655414 LMM655414 LCQ655414 KSU655414 KIY655414 JZC655414 JPG655414 JFK655414 IVO655414 ILS655414 IBW655414 HSA655414 HIE655414 GYI655414 GOM655414 GEQ655414 FUU655414 FKY655414 FBC655414 ERG655414 EHK655414 DXO655414 DNS655414 DDW655414 CUA655414 CKE655414 CAI655414 BQM655414 BGQ655414 AWU655414 AMY655414 ADC655414 TG655414 JK655414 O655426 WVW589878 WMA589878 WCE589878 VSI589878 VIM589878 UYQ589878 UOU589878 UEY589878 TVC589878 TLG589878 TBK589878 SRO589878 SHS589878 RXW589878 ROA589878 REE589878 QUI589878 QKM589878 QAQ589878 PQU589878 PGY589878 OXC589878 ONG589878 ODK589878 NTO589878 NJS589878 MZW589878 MQA589878 MGE589878 LWI589878 LMM589878 LCQ589878 KSU589878 KIY589878 JZC589878 JPG589878 JFK589878 IVO589878 ILS589878 IBW589878 HSA589878 HIE589878 GYI589878 GOM589878 GEQ589878 FUU589878 FKY589878 FBC589878 ERG589878 EHK589878 DXO589878 DNS589878 DDW589878 CUA589878 CKE589878 CAI589878 BQM589878 BGQ589878 AWU589878 AMY589878 ADC589878 TG589878 JK589878 O589890 WVW524342 WMA524342 WCE524342 VSI524342 VIM524342 UYQ524342 UOU524342 UEY524342 TVC524342 TLG524342 TBK524342 SRO524342 SHS524342 RXW524342 ROA524342 REE524342 QUI524342 QKM524342 QAQ524342 PQU524342 PGY524342 OXC524342 ONG524342 ODK524342 NTO524342 NJS524342 MZW524342 MQA524342 MGE524342 LWI524342 LMM524342 LCQ524342 KSU524342 KIY524342 JZC524342 JPG524342 JFK524342 IVO524342 ILS524342 IBW524342 HSA524342 HIE524342 GYI524342 GOM524342 GEQ524342 FUU524342 FKY524342 FBC524342 ERG524342 EHK524342 DXO524342 DNS524342 DDW524342 CUA524342 CKE524342 CAI524342 BQM524342 BGQ524342 AWU524342 AMY524342 ADC524342 TG524342 JK524342 O524354 WVW458806 WMA458806 WCE458806 VSI458806 VIM458806 UYQ458806 UOU458806 UEY458806 TVC458806 TLG458806 TBK458806 SRO458806 SHS458806 RXW458806 ROA458806 REE458806 QUI458806 QKM458806 QAQ458806 PQU458806 PGY458806 OXC458806 ONG458806 ODK458806 NTO458806 NJS458806 MZW458806 MQA458806 MGE458806 LWI458806 LMM458806 LCQ458806 KSU458806 KIY458806 JZC458806 JPG458806 JFK458806 IVO458806 ILS458806 IBW458806 HSA458806 HIE458806 GYI458806 GOM458806 GEQ458806 FUU458806 FKY458806 FBC458806 ERG458806 EHK458806 DXO458806 DNS458806 DDW458806 CUA458806 CKE458806 CAI458806 BQM458806 BGQ458806 AWU458806 AMY458806 ADC458806 TG458806 JK458806 O458818 WVW393270 WMA393270 WCE393270 VSI393270 VIM393270 UYQ393270 UOU393270 UEY393270 TVC393270 TLG393270 TBK393270 SRO393270 SHS393270 RXW393270 ROA393270 REE393270 QUI393270 QKM393270 QAQ393270 PQU393270 PGY393270 OXC393270 ONG393270 ODK393270 NTO393270 NJS393270 MZW393270 MQA393270 MGE393270 LWI393270 LMM393270 LCQ393270 KSU393270 KIY393270 JZC393270 JPG393270 JFK393270 IVO393270 ILS393270 IBW393270 HSA393270 HIE393270 GYI393270 GOM393270 GEQ393270 FUU393270 FKY393270 FBC393270 ERG393270 EHK393270 DXO393270 DNS393270 DDW393270 CUA393270 CKE393270 CAI393270 BQM393270 BGQ393270 AWU393270 AMY393270 ADC393270 TG393270 JK393270 O393282 WVW327734 WMA327734 WCE327734 VSI327734 VIM327734 UYQ327734 UOU327734 UEY327734 TVC327734 TLG327734 TBK327734 SRO327734 SHS327734 RXW327734 ROA327734 REE327734 QUI327734 QKM327734 QAQ327734 PQU327734 PGY327734 OXC327734 ONG327734 ODK327734 NTO327734 NJS327734 MZW327734 MQA327734 MGE327734 LWI327734 LMM327734 LCQ327734 KSU327734 KIY327734 JZC327734 JPG327734 JFK327734 IVO327734 ILS327734 IBW327734 HSA327734 HIE327734 GYI327734 GOM327734 GEQ327734 FUU327734 FKY327734 FBC327734 ERG327734 EHK327734 DXO327734 DNS327734 DDW327734 CUA327734 CKE327734 CAI327734 BQM327734 BGQ327734 AWU327734 AMY327734 ADC327734 TG327734 JK327734 O327746 WVW262198 WMA262198 WCE262198 VSI262198 VIM262198 UYQ262198 UOU262198 UEY262198 TVC262198 TLG262198 TBK262198 SRO262198 SHS262198 RXW262198 ROA262198 REE262198 QUI262198 QKM262198 QAQ262198 PQU262198 PGY262198 OXC262198 ONG262198 ODK262198 NTO262198 NJS262198 MZW262198 MQA262198 MGE262198 LWI262198 LMM262198 LCQ262198 KSU262198 KIY262198 JZC262198 JPG262198 JFK262198 IVO262198 ILS262198 IBW262198 HSA262198 HIE262198 GYI262198 GOM262198 GEQ262198 FUU262198 FKY262198 FBC262198 ERG262198 EHK262198 DXO262198 DNS262198 DDW262198 CUA262198 CKE262198 CAI262198 BQM262198 BGQ262198 AWU262198 AMY262198 ADC262198 TG262198 JK262198 O262210 WVW196662 WMA196662 WCE196662 VSI196662 VIM196662 UYQ196662 UOU196662 UEY196662 TVC196662 TLG196662 TBK196662 SRO196662 SHS196662 RXW196662 ROA196662 REE196662 QUI196662 QKM196662 QAQ196662 PQU196662 PGY196662 OXC196662 ONG196662 ODK196662 NTO196662 NJS196662 MZW196662 MQA196662 MGE196662 LWI196662 LMM196662 LCQ196662 KSU196662 KIY196662 JZC196662 JPG196662 JFK196662 IVO196662 ILS196662 IBW196662 HSA196662 HIE196662 GYI196662 GOM196662 GEQ196662 FUU196662 FKY196662 FBC196662 ERG196662 EHK196662 DXO196662 DNS196662 DDW196662 CUA196662 CKE196662 CAI196662 BQM196662 BGQ196662 AWU196662 AMY196662 ADC196662 TG196662 JK196662 O196674 WVW131126 WMA131126 WCE131126 VSI131126 VIM131126 UYQ131126 UOU131126 UEY131126 TVC131126 TLG131126 TBK131126 SRO131126 SHS131126 RXW131126 ROA131126 REE131126 QUI131126 QKM131126 QAQ131126 PQU131126 PGY131126 OXC131126 ONG131126 ODK131126 NTO131126 NJS131126 MZW131126 MQA131126 MGE131126 LWI131126 LMM131126 LCQ131126 KSU131126 KIY131126 JZC131126 JPG131126 JFK131126 IVO131126 ILS131126 IBW131126 HSA131126 HIE131126 GYI131126 GOM131126 GEQ131126 FUU131126 FKY131126 FBC131126 ERG131126 EHK131126 DXO131126 DNS131126 DDW131126 CUA131126 CKE131126 CAI131126 BQM131126 BGQ131126 AWU131126 AMY131126 ADC131126 TG131126 JK131126 O131138 WVW65590 WMA65590 WCE65590 VSI65590 VIM65590 UYQ65590 UOU65590 UEY65590 TVC65590 TLG65590 TBK65590 SRO65590 SHS65590 RXW65590 ROA65590 REE65590 QUI65590 QKM65590 QAQ65590 PQU65590 PGY65590 OXC65590 ONG65590 ODK65590 NTO65590 NJS65590 MZW65590 MQA65590 MGE65590 LWI65590 LMM65590 LCQ65590 KSU65590 KIY65590 JZC65590 JPG65590 JFK65590 IVO65590 ILS65590 IBW65590 HSA65590 HIE65590 GYI65590 GOM65590 GEQ65590 FUU65590 FKY65590 FBC65590 ERG65590 EHK65590 DXO65590 DNS65590 DDW65590 CUA65590 CKE65590 CAI65590 BQM65590 BGQ65590 AWU65590 AMY65590 ADC65590 TG65590 JK65590 O65602 TVK983094 WVS983094 WLW983094 WCA983094 VSE983094 VII983094 UYM983094 UOQ983094 UEU983094 TUY983094 TLC983094 TBG983094 SRK983094 SHO983094 RXS983094 RNW983094 REA983094 QUE983094 QKI983094 QAM983094 PQQ983094 PGU983094 OWY983094 ONC983094 ODG983094 NTK983094 NJO983094 MZS983094 MPW983094 MGA983094 LWE983094 LMI983094 LCM983094 KSQ983094 KIU983094 JYY983094 JPC983094 JFG983094 IVK983094 ILO983094 IBS983094 HRW983094 HIA983094 GYE983094 GOI983094 GEM983094 FUQ983094 FKU983094 FAY983094 ERC983094 EHG983094 DXK983094 DNO983094 DDS983094 CTW983094 CKA983094 CAE983094 BQI983094 BGM983094 AWQ983094 AMU983094 ACY983094 TC983094 JG983094 K983106 WVS917558 WLW917558 WCA917558 VSE917558 VII917558 UYM917558 UOQ917558 UEU917558 TUY917558 TLC917558 TBG917558 SRK917558 SHO917558 RXS917558 RNW917558 REA917558 QUE917558 QKI917558 QAM917558 PQQ917558 PGU917558 OWY917558 ONC917558 ODG917558 NTK917558 NJO917558 MZS917558 MPW917558 MGA917558 LWE917558 LMI917558 LCM917558 KSQ917558 KIU917558 JYY917558 JPC917558 JFG917558 IVK917558 ILO917558 IBS917558 HRW917558 HIA917558 GYE917558 GOI917558 GEM917558 FUQ917558 FKU917558 FAY917558 ERC917558 EHG917558 DXK917558 DNO917558 DDS917558 CTW917558 CKA917558 CAE917558 BQI917558 BGM917558 AWQ917558 AMU917558 ACY917558 TC917558 JG917558 K917570 WVS852022 WLW852022 WCA852022 VSE852022 VII852022 UYM852022 UOQ852022 UEU852022 TUY852022 TLC852022 TBG852022 SRK852022 SHO852022 RXS852022 RNW852022 REA852022 QUE852022 QKI852022 QAM852022 PQQ852022 PGU852022 OWY852022 ONC852022 ODG852022 NTK852022 NJO852022 MZS852022 MPW852022 MGA852022 LWE852022 LMI852022 LCM852022 KSQ852022 KIU852022 JYY852022 JPC852022 JFG852022 IVK852022 ILO852022 IBS852022 HRW852022 HIA852022 GYE852022 GOI852022 GEM852022 FUQ852022 FKU852022 FAY852022 ERC852022 EHG852022 DXK852022 DNO852022 DDS852022 CTW852022 CKA852022 CAE852022 BQI852022 BGM852022 AWQ852022 AMU852022 ACY852022 TC852022 JG852022 K852034 WVS786486 WLW786486 WCA786486 VSE786486 VII786486 UYM786486 UOQ786486 UEU786486 TUY786486 TLC786486 TBG786486 SRK786486 SHO786486 RXS786486 RNW786486 REA786486 QUE786486 QKI786486 QAM786486 PQQ786486 PGU786486 OWY786486 ONC786486 ODG786486 NTK786486 NJO786486 MZS786486 MPW786486 MGA786486 LWE786486 LMI786486 LCM786486 KSQ786486 KIU786486 JYY786486 JPC786486 JFG786486 IVK786486 ILO786486 IBS786486 HRW786486 HIA786486 GYE786486 GOI786486 GEM786486 FUQ786486 FKU786486 FAY786486 ERC786486 EHG786486 DXK786486 DNO786486 DDS786486 CTW786486 CKA786486 CAE786486 BQI786486 BGM786486 AWQ786486 AMU786486 ACY786486 TC786486 JG786486 K786498 WVS720950 WLW720950 WCA720950 VSE720950 VII720950 UYM720950 UOQ720950 UEU720950 TUY720950 TLC720950 TBG720950 SRK720950 SHO720950 RXS720950 RNW720950 REA720950 QUE720950 QKI720950 QAM720950 PQQ720950 PGU720950 OWY720950 ONC720950 ODG720950 NTK720950 NJO720950 MZS720950 MPW720950 MGA720950 LWE720950 LMI720950 LCM720950 KSQ720950 KIU720950 JYY720950 JPC720950 JFG720950 IVK720950 ILO720950 IBS720950 HRW720950 HIA720950 GYE720950 GOI720950 GEM720950 FUQ720950 FKU720950 FAY720950 ERC720950 EHG720950 DXK720950 DNO720950 DDS720950 CTW720950 CKA720950 CAE720950 BQI720950 BGM720950 AWQ720950 AMU720950 ACY720950 TC720950 JG720950 K720962 WVS655414 WLW655414 WCA655414 VSE655414 VII655414 UYM655414 UOQ655414 UEU655414 TUY655414 TLC655414 TBG655414 SRK655414 SHO655414 RXS655414 RNW655414 REA655414 QUE655414 QKI655414 QAM655414 PQQ655414 PGU655414 OWY655414 ONC655414 ODG655414 NTK655414 NJO655414 MZS655414 MPW655414 MGA655414 LWE655414 LMI655414 LCM655414 KSQ655414 KIU655414 JYY655414 JPC655414 JFG655414 IVK655414 ILO655414 IBS655414 HRW655414 HIA655414 GYE655414 GOI655414 GEM655414 FUQ655414 FKU655414 FAY655414 ERC655414 EHG655414 DXK655414 DNO655414 DDS655414 CTW655414 CKA655414 CAE655414 BQI655414 BGM655414 AWQ655414 AMU655414 ACY655414 TC655414 JG655414 K655426 WVS589878 WLW589878 WCA589878 VSE589878 VII589878 UYM589878 UOQ589878 UEU589878 TUY589878 TLC589878 TBG589878 SRK589878 SHO589878 RXS589878 RNW589878 REA589878 QUE589878 QKI589878 QAM589878 PQQ589878 PGU589878 OWY589878 ONC589878 ODG589878 NTK589878 NJO589878 MZS589878 MPW589878 MGA589878 LWE589878 LMI589878 LCM589878 KSQ589878 KIU589878 JYY589878 JPC589878 JFG589878 IVK589878 ILO589878 IBS589878 HRW589878 HIA589878 GYE589878 GOI589878 GEM589878 FUQ589878 FKU589878 FAY589878 ERC589878 EHG589878 DXK589878 DNO589878 DDS589878 CTW589878 CKA589878 CAE589878 BQI589878 BGM589878 AWQ589878 AMU589878 ACY589878 TC589878 JG589878 K589890 WVS524342 WLW524342 WCA524342 VSE524342 VII524342 UYM524342 UOQ524342 UEU524342 TUY524342 TLC524342 TBG524342 SRK524342 SHO524342 RXS524342 RNW524342 REA524342 QUE524342 QKI524342 QAM524342 PQQ524342 PGU524342 OWY524342 ONC524342 ODG524342 NTK524342 NJO524342 MZS524342 MPW524342 MGA524342 LWE524342 LMI524342 LCM524342 KSQ524342 KIU524342 JYY524342 JPC524342 JFG524342 IVK524342 ILO524342 IBS524342 HRW524342 HIA524342 GYE524342 GOI524342 GEM524342 FUQ524342 FKU524342 FAY524342 ERC524342 EHG524342 DXK524342 DNO524342 DDS524342 CTW524342 CKA524342 CAE524342 BQI524342 BGM524342 AWQ524342 AMU524342 ACY524342 TC524342 JG524342 K524354 WVS458806 WLW458806 WCA458806 VSE458806 VII458806 UYM458806 UOQ458806 UEU458806 TUY458806 TLC458806 TBG458806 SRK458806 SHO458806 RXS458806 RNW458806 REA458806 QUE458806 QKI458806 QAM458806 PQQ458806 PGU458806 OWY458806 ONC458806 ODG458806 NTK458806 NJO458806 MZS458806 MPW458806 MGA458806 LWE458806 LMI458806 LCM458806 KSQ458806 KIU458806 JYY458806 JPC458806 JFG458806 IVK458806 ILO458806 IBS458806 HRW458806 HIA458806 GYE458806 GOI458806 GEM458806 FUQ458806 FKU458806 FAY458806 ERC458806 EHG458806 DXK458806 DNO458806 DDS458806 CTW458806 CKA458806 CAE458806 BQI458806 BGM458806 AWQ458806 AMU458806 ACY458806 TC458806 JG458806 K458818 WVS393270 WLW393270 WCA393270 VSE393270 VII393270 UYM393270 UOQ393270 UEU393270 TUY393270 TLC393270 TBG393270 SRK393270 SHO393270 RXS393270 RNW393270 REA393270 QUE393270 QKI393270 QAM393270 PQQ393270 PGU393270 OWY393270 ONC393270 ODG393270 NTK393270 NJO393270 MZS393270 MPW393270 MGA393270 LWE393270 LMI393270 LCM393270 KSQ393270 KIU393270 JYY393270 JPC393270 JFG393270 IVK393270 ILO393270 IBS393270 HRW393270 HIA393270 GYE393270 GOI393270 GEM393270 FUQ393270 FKU393270 FAY393270 ERC393270 EHG393270 DXK393270 DNO393270 DDS393270 CTW393270 CKA393270 CAE393270 BQI393270 BGM393270 AWQ393270 AMU393270 ACY393270 TC393270 JG393270 K393282 WVS327734 WLW327734 WCA327734 VSE327734 VII327734 UYM327734 UOQ327734 UEU327734 TUY327734 TLC327734 TBG327734 SRK327734 SHO327734 RXS327734 RNW327734 REA327734 QUE327734 QKI327734 QAM327734 PQQ327734 PGU327734 OWY327734 ONC327734 ODG327734 NTK327734 NJO327734 MZS327734 MPW327734 MGA327734 LWE327734 LMI327734 LCM327734 KSQ327734 KIU327734 JYY327734 JPC327734 JFG327734 IVK327734 ILO327734 IBS327734 HRW327734 HIA327734 GYE327734 GOI327734 GEM327734 FUQ327734 FKU327734 FAY327734 ERC327734 EHG327734 DXK327734 DNO327734 DDS327734 CTW327734 CKA327734 CAE327734 BQI327734 BGM327734 AWQ327734 AMU327734 ACY327734 TC327734 JG327734 K327746 WVS262198 WLW262198 WCA262198 VSE262198 VII262198 UYM262198 UOQ262198 UEU262198 TUY262198 TLC262198 TBG262198 SRK262198 SHO262198 RXS262198 RNW262198 REA262198 QUE262198 QKI262198 QAM262198 PQQ262198 PGU262198 OWY262198 ONC262198 ODG262198 NTK262198 NJO262198 MZS262198 MPW262198 MGA262198 LWE262198 LMI262198 LCM262198 KSQ262198 KIU262198 JYY262198 JPC262198 JFG262198 IVK262198 ILO262198 IBS262198 HRW262198 HIA262198 GYE262198 GOI262198 GEM262198 FUQ262198 FKU262198 FAY262198 ERC262198 EHG262198 DXK262198 DNO262198 DDS262198 CTW262198 CKA262198 CAE262198 BQI262198 BGM262198 AWQ262198 AMU262198 ACY262198 TC262198 JG262198 K262210 WVS196662 WLW196662 WCA196662 VSE196662 VII196662 UYM196662 UOQ196662 UEU196662 TUY196662 TLC196662 TBG196662 SRK196662 SHO196662 RXS196662 RNW196662 REA196662 QUE196662 QKI196662 QAM196662 PQQ196662 PGU196662 OWY196662 ONC196662 ODG196662 NTK196662 NJO196662 MZS196662 MPW196662 MGA196662 LWE196662 LMI196662 LCM196662 KSQ196662 KIU196662 JYY196662 JPC196662 JFG196662 IVK196662 ILO196662 IBS196662 HRW196662 HIA196662 GYE196662 GOI196662 GEM196662 FUQ196662 FKU196662 FAY196662 ERC196662 EHG196662 DXK196662 DNO196662 DDS196662 CTW196662 CKA196662 CAE196662 BQI196662 BGM196662 AWQ196662 AMU196662 ACY196662 TC196662 JG196662 K196674 WVS131126 WLW131126 WCA131126 VSE131126 VII131126 UYM131126 UOQ131126 UEU131126 TUY131126 TLC131126 TBG131126 SRK131126 SHO131126 RXS131126 RNW131126 REA131126 QUE131126 QKI131126 QAM131126 PQQ131126 PGU131126 OWY131126 ONC131126 ODG131126 NTK131126 NJO131126 MZS131126 MPW131126 MGA131126 LWE131126 LMI131126 LCM131126 KSQ131126 KIU131126 JYY131126 JPC131126 JFG131126 IVK131126 ILO131126 IBS131126 HRW131126 HIA131126 GYE131126 GOI131126 GEM131126 FUQ131126 FKU131126 FAY131126 ERC131126 EHG131126 DXK131126 DNO131126 DDS131126 CTW131126 CKA131126 CAE131126 BQI131126 BGM131126 AWQ131126 AMU131126 ACY131126 TC131126 JG131126 K131138 WVS65590 WLW65590 WCA65590 VSE65590 VII65590 UYM65590 UOQ65590 UEU65590 TUY65590 TLC65590 TBG65590 SRK65590 SHO65590 RXS65590 RNW65590 REA65590 QUE65590 QKI65590 QAM65590 PQQ65590 PGU65590 OWY65590 ONC65590 ODG65590 NTK65590 NJO65590 MZS65590 MPW65590 MGA65590 LWE65590 LMI65590 LCM65590 KSQ65590 KIU65590 JYY65590 JPC65590 JFG65590 IVK65590 ILO65590 IBS65590 HRW65590 HIA65590 GYE65590 GOI65590 GEM65590 FUQ65590 FKU65590 FAY65590 ERC65590 EHG65590 DXK65590 DNO65590 DDS65590 CTW65590 CKA65590 CAE65590 BQI65590 BGM65590 AWQ65590 AMU65590 ACY65590 TC65590 JG65590 K65602 VIU983094 WVO983094 WLS983094 WBW983094 VSA983094 VIE983094 UYI983094 UOM983094 UEQ983094 TUU983094 TKY983094 TBC983094 SRG983094 SHK983094 RXO983094 RNS983094 RDW983094 QUA983094 QKE983094 QAI983094 PQM983094 PGQ983094 OWU983094 OMY983094 ODC983094 NTG983094 NJK983094 MZO983094 MPS983094 MFW983094 LWA983094 LME983094 LCI983094 KSM983094 KIQ983094 JYU983094 JOY983094 JFC983094 IVG983094 ILK983094 IBO983094 HRS983094 HHW983094 GYA983094 GOE983094 GEI983094 FUM983094 FKQ983094 FAU983094 EQY983094 EHC983094 DXG983094 DNK983094 DDO983094 CTS983094 CJW983094 CAA983094 BQE983094 BGI983094 AWM983094 AMQ983094 ACU983094 SY983094 JC983094 G983106 WVO917558 WLS917558 WBW917558 VSA917558 VIE917558 UYI917558 UOM917558 UEQ917558 TUU917558 TKY917558 TBC917558 SRG917558 SHK917558 RXO917558 RNS917558 RDW917558 QUA917558 QKE917558 QAI917558 PQM917558 PGQ917558 OWU917558 OMY917558 ODC917558 NTG917558 NJK917558 MZO917558 MPS917558 MFW917558 LWA917558 LME917558 LCI917558 KSM917558 KIQ917558 JYU917558 JOY917558 JFC917558 IVG917558 ILK917558 IBO917558 HRS917558 HHW917558 GYA917558 GOE917558 GEI917558 FUM917558 FKQ917558 FAU917558 EQY917558 EHC917558 DXG917558 DNK917558 DDO917558 CTS917558 CJW917558 CAA917558 BQE917558 BGI917558 AWM917558 AMQ917558 ACU917558 SY917558 JC917558 G917570 WVO852022 WLS852022 WBW852022 VSA852022 VIE852022 UYI852022 UOM852022 UEQ852022 TUU852022 TKY852022 TBC852022 SRG852022 SHK852022 RXO852022 RNS852022 RDW852022 QUA852022 QKE852022 QAI852022 PQM852022 PGQ852022 OWU852022 OMY852022 ODC852022 NTG852022 NJK852022 MZO852022 MPS852022 MFW852022 LWA852022 LME852022 LCI852022 KSM852022 KIQ852022 JYU852022 JOY852022 JFC852022 IVG852022 ILK852022 IBO852022 HRS852022 HHW852022 GYA852022 GOE852022 GEI852022 FUM852022 FKQ852022 FAU852022 EQY852022 EHC852022 DXG852022 DNK852022 DDO852022 CTS852022 CJW852022 CAA852022 BQE852022 BGI852022 AWM852022 AMQ852022 ACU852022 SY852022 JC852022 G852034 WVO786486 WLS786486 WBW786486 VSA786486 VIE786486 UYI786486 UOM786486 UEQ786486 TUU786486 TKY786486 TBC786486 SRG786486 SHK786486 RXO786486 RNS786486 RDW786486 QUA786486 QKE786486 QAI786486 PQM786486 PGQ786486 OWU786486 OMY786486 ODC786486 NTG786486 NJK786486 MZO786486 MPS786486 MFW786486 LWA786486 LME786486 LCI786486 KSM786486 KIQ786486 JYU786486 JOY786486 JFC786486 IVG786486 ILK786486 IBO786486 HRS786486 HHW786486 GYA786486 GOE786486 GEI786486 FUM786486 FKQ786486 FAU786486 EQY786486 EHC786486 DXG786486 DNK786486 DDO786486 CTS786486 CJW786486 CAA786486 BQE786486 BGI786486 AWM786486 AMQ786486 ACU786486 SY786486 JC786486 G786498 WVO720950 WLS720950 WBW720950 VSA720950 VIE720950 UYI720950 UOM720950 UEQ720950 TUU720950 TKY720950 TBC720950 SRG720950 SHK720950 RXO720950 RNS720950 RDW720950 QUA720950 QKE720950 QAI720950 PQM720950 PGQ720950 OWU720950 OMY720950 ODC720950 NTG720950 NJK720950 MZO720950 MPS720950 MFW720950 LWA720950 LME720950 LCI720950 KSM720950 KIQ720950 JYU720950 JOY720950 JFC720950 IVG720950 ILK720950 IBO720950 HRS720950 HHW720950 GYA720950 GOE720950 GEI720950 FUM720950 FKQ720950 FAU720950 EQY720950 EHC720950 DXG720950 DNK720950 DDO720950 CTS720950 CJW720950 CAA720950 BQE720950 BGI720950 AWM720950 AMQ720950 ACU720950 SY720950 JC720950 G720962 WVO655414 WLS655414 WBW655414 VSA655414 VIE655414 UYI655414 UOM655414 UEQ655414 TUU655414 TKY655414 TBC655414 SRG655414 SHK655414 RXO655414 RNS655414 RDW655414 QUA655414 QKE655414 QAI655414 PQM655414 PGQ655414 OWU655414 OMY655414 ODC655414 NTG655414 NJK655414 MZO655414 MPS655414 MFW655414 LWA655414 LME655414 LCI655414 KSM655414 KIQ655414 JYU655414 JOY655414 JFC655414 IVG655414 ILK655414 IBO655414 HRS655414 HHW655414 GYA655414 GOE655414 GEI655414 FUM655414 FKQ655414 FAU655414 EQY655414 EHC655414 DXG655414 DNK655414 DDO655414 CTS655414 CJW655414 CAA655414 BQE655414 BGI655414 AWM655414 AMQ655414 ACU655414 SY655414 JC655414 G655426 WVO589878 WLS589878 WBW589878 VSA589878 VIE589878 UYI589878 UOM589878 UEQ589878 TUU589878 TKY589878 TBC589878 SRG589878 SHK589878 RXO589878 RNS589878 RDW589878 QUA589878 QKE589878 QAI589878 PQM589878 PGQ589878 OWU589878 OMY589878 ODC589878 NTG589878 NJK589878 MZO589878 MPS589878 MFW589878 LWA589878 LME589878 LCI589878 KSM589878 KIQ589878 JYU589878 JOY589878 JFC589878 IVG589878 ILK589878 IBO589878 HRS589878 HHW589878 GYA589878 GOE589878 GEI589878 FUM589878 FKQ589878 FAU589878 EQY589878 EHC589878 DXG589878 DNK589878 DDO589878 CTS589878 CJW589878 CAA589878 BQE589878 BGI589878 AWM589878 AMQ589878 ACU589878 SY589878 JC589878 G589890 WVO524342 WLS524342 WBW524342 VSA524342 VIE524342 UYI524342 UOM524342 UEQ524342 TUU524342 TKY524342 TBC524342 SRG524342 SHK524342 RXO524342 RNS524342 RDW524342 QUA524342 QKE524342 QAI524342 PQM524342 PGQ524342 OWU524342 OMY524342 ODC524342 NTG524342 NJK524342 MZO524342 MPS524342 MFW524342 LWA524342 LME524342 LCI524342 KSM524342 KIQ524342 JYU524342 JOY524342 JFC524342 IVG524342 ILK524342 IBO524342 HRS524342 HHW524342 GYA524342 GOE524342 GEI524342 FUM524342 FKQ524342 FAU524342 EQY524342 EHC524342 DXG524342 DNK524342 DDO524342 CTS524342 CJW524342 CAA524342 BQE524342 BGI524342 AWM524342 AMQ524342 ACU524342 SY524342 JC524342 G524354 WVO458806 WLS458806 WBW458806 VSA458806 VIE458806 UYI458806 UOM458806 UEQ458806 TUU458806 TKY458806 TBC458806 SRG458806 SHK458806 RXO458806 RNS458806 RDW458806 QUA458806 QKE458806 QAI458806 PQM458806 PGQ458806 OWU458806 OMY458806 ODC458806 NTG458806 NJK458806 MZO458806 MPS458806 MFW458806 LWA458806 LME458806 LCI458806 KSM458806 KIQ458806 JYU458806 JOY458806 JFC458806 IVG458806 ILK458806 IBO458806 HRS458806 HHW458806 GYA458806 GOE458806 GEI458806 FUM458806 FKQ458806 FAU458806 EQY458806 EHC458806 DXG458806 DNK458806 DDO458806 CTS458806 CJW458806 CAA458806 BQE458806 BGI458806 AWM458806 AMQ458806 ACU458806 SY458806 JC458806 G458818 WVO393270 WLS393270 WBW393270 VSA393270 VIE393270 UYI393270 UOM393270 UEQ393270 TUU393270 TKY393270 TBC393270 SRG393270 SHK393270 RXO393270 RNS393270 RDW393270 QUA393270 QKE393270 QAI393270 PQM393270 PGQ393270 OWU393270 OMY393270 ODC393270 NTG393270 NJK393270 MZO393270 MPS393270 MFW393270 LWA393270 LME393270 LCI393270 KSM393270 KIQ393270 JYU393270 JOY393270 JFC393270 IVG393270 ILK393270 IBO393270 HRS393270 HHW393270 GYA393270 GOE393270 GEI393270 FUM393270 FKQ393270 FAU393270 EQY393270 EHC393270 DXG393270 DNK393270 DDO393270 CTS393270 CJW393270 CAA393270 BQE393270 BGI393270 AWM393270 AMQ393270 ACU393270 SY393270 JC393270 G393282 WVO327734 WLS327734 WBW327734 VSA327734 VIE327734 UYI327734 UOM327734 UEQ327734 TUU327734 TKY327734 TBC327734 SRG327734 SHK327734 RXO327734 RNS327734 RDW327734 QUA327734 QKE327734 QAI327734 PQM327734 PGQ327734 OWU327734 OMY327734 ODC327734 NTG327734 NJK327734 MZO327734 MPS327734 MFW327734 LWA327734 LME327734 LCI327734 KSM327734 KIQ327734 JYU327734 JOY327734 JFC327734 IVG327734 ILK327734 IBO327734 HRS327734 HHW327734 GYA327734 GOE327734 GEI327734 FUM327734 FKQ327734 FAU327734 EQY327734 EHC327734 DXG327734 DNK327734 DDO327734 CTS327734 CJW327734 CAA327734 BQE327734 BGI327734 AWM327734 AMQ327734 ACU327734 SY327734 JC327734 G327746 WVO262198 WLS262198 WBW262198 VSA262198 VIE262198 UYI262198 UOM262198 UEQ262198 TUU262198 TKY262198 TBC262198 SRG262198 SHK262198 RXO262198 RNS262198 RDW262198 QUA262198 QKE262198 QAI262198 PQM262198 PGQ262198 OWU262198 OMY262198 ODC262198 NTG262198 NJK262198 MZO262198 MPS262198 MFW262198 LWA262198 LME262198 LCI262198 KSM262198 KIQ262198 JYU262198 JOY262198 JFC262198 IVG262198 ILK262198 IBO262198 HRS262198 HHW262198 GYA262198 GOE262198 GEI262198 FUM262198 FKQ262198 FAU262198 EQY262198 EHC262198 DXG262198 DNK262198 DDO262198 CTS262198 CJW262198 CAA262198 BQE262198 BGI262198 AWM262198 AMQ262198 ACU262198 SY262198 JC262198 G262210 WVO196662 WLS196662 WBW196662 VSA196662 VIE196662 UYI196662 UOM196662 UEQ196662 TUU196662 TKY196662 TBC196662 SRG196662 SHK196662 RXO196662 RNS196662 RDW196662 QUA196662 QKE196662 QAI196662 PQM196662 PGQ196662 OWU196662 OMY196662 ODC196662 NTG196662 NJK196662 MZO196662 MPS196662 MFW196662 LWA196662 LME196662 LCI196662 KSM196662 KIQ196662 JYU196662 JOY196662 JFC196662 IVG196662 ILK196662 IBO196662 HRS196662 HHW196662 GYA196662 GOE196662 GEI196662 FUM196662 FKQ196662 FAU196662 EQY196662 EHC196662 DXG196662 DNK196662 DDO196662 CTS196662 CJW196662 CAA196662 BQE196662 BGI196662 AWM196662 AMQ196662 ACU196662 SY196662 JC196662 G196674 WVO131126 WLS131126 WBW131126 VSA131126 VIE131126 UYI131126 UOM131126 UEQ131126 TUU131126 TKY131126 TBC131126 SRG131126 SHK131126 RXO131126 RNS131126 RDW131126 QUA131126 QKE131126 QAI131126 PQM131126 PGQ131126 OWU131126 OMY131126 ODC131126 NTG131126 NJK131126 MZO131126 MPS131126 MFW131126 LWA131126 LME131126 LCI131126 KSM131126 KIQ131126 JYU131126 JOY131126 JFC131126 IVG131126 ILK131126 IBO131126 HRS131126 HHW131126 GYA131126 GOE131126 GEI131126 FUM131126 FKQ131126 FAU131126 EQY131126 EHC131126 DXG131126 DNK131126 DDO131126 CTS131126 CJW131126 CAA131126 BQE131126 BGI131126 AWM131126 AMQ131126 ACU131126 SY131126 JC131126 G131138 WVO65590 WLS65590 WBW65590 VSA65590 VIE65590 UYI65590 UOM65590 UEQ65590 TUU65590 TKY65590 TBC65590 SRG65590 SHK65590 RXO65590 RNS65590 RDW65590 QUA65590 QKE65590 QAI65590 PQM65590 PGQ65590 OWU65590 OMY65590 ODC65590 NTG65590 NJK65590 MZO65590 MPS65590 MFW65590 LWA65590 LME65590 LCI65590 KSM65590 KIQ65590 JYU65590 JOY65590 JFC65590 IVG65590 ILK65590 IBO65590 HRS65590 HHW65590 GYA65590 GOE65590 GEI65590 FUM65590 FKQ65590 FAU65590 EQY65590 EHC65590 DXG65590 DNK65590 DDO65590 CTS65590 CJW65590 CAA65590 BQE65590 BGI65590 AWM65590 AMQ65590 ACU65590 SY65590 JC65590 G65602 UPC983094 WVM983094 WLQ983094 WBU983094 VRY983094 VIC983094 UYG983094 UOK983094 UEO983094 TUS983094 TKW983094 TBA983094 SRE983094 SHI983094 RXM983094 RNQ983094 RDU983094 QTY983094 QKC983094 QAG983094 PQK983094 PGO983094 OWS983094 OMW983094 ODA983094 NTE983094 NJI983094 MZM983094 MPQ983094 MFU983094 LVY983094 LMC983094 LCG983094 KSK983094 KIO983094 JYS983094 JOW983094 JFA983094 IVE983094 ILI983094 IBM983094 HRQ983094 HHU983094 GXY983094 GOC983094 GEG983094 FUK983094 FKO983094 FAS983094 EQW983094 EHA983094 DXE983094 DNI983094 DDM983094 CTQ983094 CJU983094 BZY983094 BQC983094 BGG983094 AWK983094 AMO983094 ACS983094 SW983094 JA983094 E983106 WVM917558 WLQ917558 WBU917558 VRY917558 VIC917558 UYG917558 UOK917558 UEO917558 TUS917558 TKW917558 TBA917558 SRE917558 SHI917558 RXM917558 RNQ917558 RDU917558 QTY917558 QKC917558 QAG917558 PQK917558 PGO917558 OWS917558 OMW917558 ODA917558 NTE917558 NJI917558 MZM917558 MPQ917558 MFU917558 LVY917558 LMC917558 LCG917558 KSK917558 KIO917558 JYS917558 JOW917558 JFA917558 IVE917558 ILI917558 IBM917558 HRQ917558 HHU917558 GXY917558 GOC917558 GEG917558 FUK917558 FKO917558 FAS917558 EQW917558 EHA917558 DXE917558 DNI917558 DDM917558 CTQ917558 CJU917558 BZY917558 BQC917558 BGG917558 AWK917558 AMO917558 ACS917558 SW917558 JA917558 E917570 WVM852022 WLQ852022 WBU852022 VRY852022 VIC852022 UYG852022 UOK852022 UEO852022 TUS852022 TKW852022 TBA852022 SRE852022 SHI852022 RXM852022 RNQ852022 RDU852022 QTY852022 QKC852022 QAG852022 PQK852022 PGO852022 OWS852022 OMW852022 ODA852022 NTE852022 NJI852022 MZM852022 MPQ852022 MFU852022 LVY852022 LMC852022 LCG852022 KSK852022 KIO852022 JYS852022 JOW852022 JFA852022 IVE852022 ILI852022 IBM852022 HRQ852022 HHU852022 GXY852022 GOC852022 GEG852022 FUK852022 FKO852022 FAS852022 EQW852022 EHA852022 DXE852022 DNI852022 DDM852022 CTQ852022 CJU852022 BZY852022 BQC852022 BGG852022 AWK852022 AMO852022 ACS852022 SW852022 JA852022 E852034 WVM786486 WLQ786486 WBU786486 VRY786486 VIC786486 UYG786486 UOK786486 UEO786486 TUS786486 TKW786486 TBA786486 SRE786486 SHI786486 RXM786486 RNQ786486 RDU786486 QTY786486 QKC786486 QAG786486 PQK786486 PGO786486 OWS786486 OMW786486 ODA786486 NTE786486 NJI786486 MZM786486 MPQ786486 MFU786486 LVY786486 LMC786486 LCG786486 KSK786486 KIO786486 JYS786486 JOW786486 JFA786486 IVE786486 ILI786486 IBM786486 HRQ786486 HHU786486 GXY786486 GOC786486 GEG786486 FUK786486 FKO786486 FAS786486 EQW786486 EHA786486 DXE786486 DNI786486 DDM786486 CTQ786486 CJU786486 BZY786486 BQC786486 BGG786486 AWK786486 AMO786486 ACS786486 SW786486 JA786486 E786498 WVM720950 WLQ720950 WBU720950 VRY720950 VIC720950 UYG720950 UOK720950 UEO720950 TUS720950 TKW720950 TBA720950 SRE720950 SHI720950 RXM720950 RNQ720950 RDU720950 QTY720950 QKC720950 QAG720950 PQK720950 PGO720950 OWS720950 OMW720950 ODA720950 NTE720950 NJI720950 MZM720950 MPQ720950 MFU720950 LVY720950 LMC720950 LCG720950 KSK720950 KIO720950 JYS720950 JOW720950 JFA720950 IVE720950 ILI720950 IBM720950 HRQ720950 HHU720950 GXY720950 GOC720950 GEG720950 FUK720950 FKO720950 FAS720950 EQW720950 EHA720950 DXE720950 DNI720950 DDM720950 CTQ720950 CJU720950 BZY720950 BQC720950 BGG720950 AWK720950 AMO720950 ACS720950 SW720950 JA720950 E720962 WVM655414 WLQ655414 WBU655414 VRY655414 VIC655414 UYG655414 UOK655414 UEO655414 TUS655414 TKW655414 TBA655414 SRE655414 SHI655414 RXM655414 RNQ655414 RDU655414 QTY655414 QKC655414 QAG655414 PQK655414 PGO655414 OWS655414 OMW655414 ODA655414 NTE655414 NJI655414 MZM655414 MPQ655414 MFU655414 LVY655414 LMC655414 LCG655414 KSK655414 KIO655414 JYS655414 JOW655414 JFA655414 IVE655414 ILI655414 IBM655414 HRQ655414 HHU655414 GXY655414 GOC655414 GEG655414 FUK655414 FKO655414 FAS655414 EQW655414 EHA655414 DXE655414 DNI655414 DDM655414 CTQ655414 CJU655414 BZY655414 BQC655414 BGG655414 AWK655414 AMO655414 ACS655414 SW655414 JA655414 E655426 WVM589878 WLQ589878 WBU589878 VRY589878 VIC589878 UYG589878 UOK589878 UEO589878 TUS589878 TKW589878 TBA589878 SRE589878 SHI589878 RXM589878 RNQ589878 RDU589878 QTY589878 QKC589878 QAG589878 PQK589878 PGO589878 OWS589878 OMW589878 ODA589878 NTE589878 NJI589878 MZM589878 MPQ589878 MFU589878 LVY589878 LMC589878 LCG589878 KSK589878 KIO589878 JYS589878 JOW589878 JFA589878 IVE589878 ILI589878 IBM589878 HRQ589878 HHU589878 GXY589878 GOC589878 GEG589878 FUK589878 FKO589878 FAS589878 EQW589878 EHA589878 DXE589878 DNI589878 DDM589878 CTQ589878 CJU589878 BZY589878 BQC589878 BGG589878 AWK589878 AMO589878 ACS589878 SW589878 JA589878 E589890 WVM524342 WLQ524342 WBU524342 VRY524342 VIC524342 UYG524342 UOK524342 UEO524342 TUS524342 TKW524342 TBA524342 SRE524342 SHI524342 RXM524342 RNQ524342 RDU524342 QTY524342 QKC524342 QAG524342 PQK524342 PGO524342 OWS524342 OMW524342 ODA524342 NTE524342 NJI524342 MZM524342 MPQ524342 MFU524342 LVY524342 LMC524342 LCG524342 KSK524342 KIO524342 JYS524342 JOW524342 JFA524342 IVE524342 ILI524342 IBM524342 HRQ524342 HHU524342 GXY524342 GOC524342 GEG524342 FUK524342 FKO524342 FAS524342 EQW524342 EHA524342 DXE524342 DNI524342 DDM524342 CTQ524342 CJU524342 BZY524342 BQC524342 BGG524342 AWK524342 AMO524342 ACS524342 SW524342 JA524342 E524354 WVM458806 WLQ458806 WBU458806 VRY458806 VIC458806 UYG458806 UOK458806 UEO458806 TUS458806 TKW458806 TBA458806 SRE458806 SHI458806 RXM458806 RNQ458806 RDU458806 QTY458806 QKC458806 QAG458806 PQK458806 PGO458806 OWS458806 OMW458806 ODA458806 NTE458806 NJI458806 MZM458806 MPQ458806 MFU458806 LVY458806 LMC458806 LCG458806 KSK458806 KIO458806 JYS458806 JOW458806 JFA458806 IVE458806 ILI458806 IBM458806 HRQ458806 HHU458806 GXY458806 GOC458806 GEG458806 FUK458806 FKO458806 FAS458806 EQW458806 EHA458806 DXE458806 DNI458806 DDM458806 CTQ458806 CJU458806 BZY458806 BQC458806 BGG458806 AWK458806 AMO458806 ACS458806 SW458806 JA458806 E458818 WVM393270 WLQ393270 WBU393270 VRY393270 VIC393270 UYG393270 UOK393270 UEO393270 TUS393270 TKW393270 TBA393270 SRE393270 SHI393270 RXM393270 RNQ393270 RDU393270 QTY393270 QKC393270 QAG393270 PQK393270 PGO393270 OWS393270 OMW393270 ODA393270 NTE393270 NJI393270 MZM393270 MPQ393270 MFU393270 LVY393270 LMC393270 LCG393270 KSK393270 KIO393270 JYS393270 JOW393270 JFA393270 IVE393270 ILI393270 IBM393270 HRQ393270 HHU393270 GXY393270 GOC393270 GEG393270 FUK393270 FKO393270 FAS393270 EQW393270 EHA393270 DXE393270 DNI393270 DDM393270 CTQ393270 CJU393270 BZY393270 BQC393270 BGG393270 AWK393270 AMO393270 ACS393270 SW393270 JA393270 E393282 WVM327734 WLQ327734 WBU327734 VRY327734 VIC327734 UYG327734 UOK327734 UEO327734 TUS327734 TKW327734 TBA327734 SRE327734 SHI327734 RXM327734 RNQ327734 RDU327734 QTY327734 QKC327734 QAG327734 PQK327734 PGO327734 OWS327734 OMW327734 ODA327734 NTE327734 NJI327734 MZM327734 MPQ327734 MFU327734 LVY327734 LMC327734 LCG327734 KSK327734 KIO327734 JYS327734 JOW327734 JFA327734 IVE327734 ILI327734 IBM327734 HRQ327734 HHU327734 GXY327734 GOC327734 GEG327734 FUK327734 FKO327734 FAS327734 EQW327734 EHA327734 DXE327734 DNI327734 DDM327734 CTQ327734 CJU327734 BZY327734 BQC327734 BGG327734 AWK327734 AMO327734 ACS327734 SW327734 JA327734 E327746 WVM262198 WLQ262198 WBU262198 VRY262198 VIC262198 UYG262198 UOK262198 UEO262198 TUS262198 TKW262198 TBA262198 SRE262198 SHI262198 RXM262198 RNQ262198 RDU262198 QTY262198 QKC262198 QAG262198 PQK262198 PGO262198 OWS262198 OMW262198 ODA262198 NTE262198 NJI262198 MZM262198 MPQ262198 MFU262198 LVY262198 LMC262198 LCG262198 KSK262198 KIO262198 JYS262198 JOW262198 JFA262198 IVE262198 ILI262198 IBM262198 HRQ262198 HHU262198 GXY262198 GOC262198 GEG262198 FUK262198 FKO262198 FAS262198 EQW262198 EHA262198 DXE262198 DNI262198 DDM262198 CTQ262198 CJU262198 BZY262198 BQC262198 BGG262198 AWK262198 AMO262198 ACS262198 SW262198 JA262198 E262210 WVM196662 WLQ196662 WBU196662 VRY196662 VIC196662 UYG196662 UOK196662 UEO196662 TUS196662 TKW196662 TBA196662 SRE196662 SHI196662 RXM196662 RNQ196662 RDU196662 QTY196662 QKC196662 QAG196662 PQK196662 PGO196662 OWS196662 OMW196662 ODA196662 NTE196662 NJI196662 MZM196662 MPQ196662 MFU196662 LVY196662 LMC196662 LCG196662 KSK196662 KIO196662 JYS196662 JOW196662 JFA196662 IVE196662 ILI196662 IBM196662 HRQ196662 HHU196662 GXY196662 GOC196662 GEG196662 FUK196662 FKO196662 FAS196662 EQW196662 EHA196662 DXE196662 DNI196662 DDM196662 CTQ196662 CJU196662 BZY196662 BQC196662 BGG196662 AWK196662 AMO196662 ACS196662 SW196662 JA196662 E196674 WVM131126 WLQ131126 WBU131126 VRY131126 VIC131126 UYG131126 UOK131126 UEO131126 TUS131126 TKW131126 TBA131126 SRE131126 SHI131126 RXM131126 RNQ131126 RDU131126 QTY131126 QKC131126 QAG131126 PQK131126 PGO131126 OWS131126 OMW131126 ODA131126 NTE131126 NJI131126 MZM131126 MPQ131126 MFU131126 LVY131126 LMC131126 LCG131126 KSK131126 KIO131126 JYS131126 JOW131126 JFA131126 IVE131126 ILI131126 IBM131126 HRQ131126 HHU131126 GXY131126 GOC131126 GEG131126 FUK131126 FKO131126 FAS131126 EQW131126 EHA131126 DXE131126 DNI131126 DDM131126 CTQ131126 CJU131126 BZY131126 BQC131126 BGG131126 AWK131126 AMO131126 ACS131126 SW131126 JA131126 E131138 WVM65590 WLQ65590 WBU65590 VRY65590 VIC65590 UYG65590 UOK65590 UEO65590 TUS65590 TKW65590 TBA65590 SRE65590 SHI65590 RXM65590 RNQ65590 RDU65590 QTY65590 QKC65590 QAG65590 PQK65590 PGO65590 OWS65590 OMW65590 ODA65590 NTE65590 NJI65590 MZM65590 MPQ65590 MFU65590 LVY65590 LMC65590 LCG65590 KSK65590 KIO65590 JYS65590 JOW65590 JFA65590 IVE65590 ILI65590 IBM65590 HRQ65590 HHU65590 GXY65590 GOC65590 GEG65590 FUK65590 FKO65590 FAS65590 EQW65590 EHA65590 DXE65590 DNI65590 DDM65590 CTQ65590 CJU65590 BZY65590 BQC65590 BGG65590 AWK65590 AMO65590 ACS65590 SW65590 JA65590 E65602 UFG983094 WVQ983094 WLU983094 WBY983094 VSC983094 VIG983094 UYK983094 UOO983094 UES983094 TUW983094 TLA983094 TBE983094 SRI983094 SHM983094 RXQ983094 RNU983094 RDY983094 QUC983094 QKG983094 QAK983094 PQO983094 PGS983094 OWW983094 ONA983094 ODE983094 NTI983094 NJM983094 MZQ983094 MPU983094 MFY983094 LWC983094 LMG983094 LCK983094 KSO983094 KIS983094 JYW983094 JPA983094 JFE983094 IVI983094 ILM983094 IBQ983094 HRU983094 HHY983094 GYC983094 GOG983094 GEK983094 FUO983094 FKS983094 FAW983094 ERA983094 EHE983094 DXI983094 DNM983094 DDQ983094 CTU983094 CJY983094 CAC983094 BQG983094 BGK983094 AWO983094 AMS983094 ACW983094 TA983094 JE983094 I983106 WVQ917558 WLU917558 WBY917558 VSC917558 VIG917558 UYK917558 UOO917558 UES917558 TUW917558 TLA917558 TBE917558 SRI917558 SHM917558 RXQ917558 RNU917558 RDY917558 QUC917558 QKG917558 QAK917558 PQO917558 PGS917558 OWW917558 ONA917558 ODE917558 NTI917558 NJM917558 MZQ917558 MPU917558 MFY917558 LWC917558 LMG917558 LCK917558 KSO917558 KIS917558 JYW917558 JPA917558 JFE917558 IVI917558 ILM917558 IBQ917558 HRU917558 HHY917558 GYC917558 GOG917558 GEK917558 FUO917558 FKS917558 FAW917558 ERA917558 EHE917558 DXI917558 DNM917558 DDQ917558 CTU917558 CJY917558 CAC917558 BQG917558 BGK917558 AWO917558 AMS917558 ACW917558 TA917558 JE917558 I917570 WVQ852022 WLU852022 WBY852022 VSC852022 VIG852022 UYK852022 UOO852022 UES852022 TUW852022 TLA852022 TBE852022 SRI852022 SHM852022 RXQ852022 RNU852022 RDY852022 QUC852022 QKG852022 QAK852022 PQO852022 PGS852022 OWW852022 ONA852022 ODE852022 NTI852022 NJM852022 MZQ852022 MPU852022 MFY852022 LWC852022 LMG852022 LCK852022 KSO852022 KIS852022 JYW852022 JPA852022 JFE852022 IVI852022 ILM852022 IBQ852022 HRU852022 HHY852022 GYC852022 GOG852022 GEK852022 FUO852022 FKS852022 FAW852022 ERA852022 EHE852022 DXI852022 DNM852022 DDQ852022 CTU852022 CJY852022 CAC852022 BQG852022 BGK852022 AWO852022 AMS852022 ACW852022 TA852022 JE852022 I852034 WVQ786486 WLU786486 WBY786486 VSC786486 VIG786486 UYK786486 UOO786486 UES786486 TUW786486 TLA786486 TBE786486 SRI786486 SHM786486 RXQ786486 RNU786486 RDY786486 QUC786486 QKG786486 QAK786486 PQO786486 PGS786486 OWW786486 ONA786486 ODE786486 NTI786486 NJM786486 MZQ786486 MPU786486 MFY786486 LWC786486 LMG786486 LCK786486 KSO786486 KIS786486 JYW786486 JPA786486 JFE786486 IVI786486 ILM786486 IBQ786486 HRU786486 HHY786486 GYC786486 GOG786486 GEK786486 FUO786486 FKS786486 FAW786486 ERA786486 EHE786486 DXI786486 DNM786486 DDQ786486 CTU786486 CJY786486 CAC786486 BQG786486 BGK786486 AWO786486 AMS786486 ACW786486 TA786486 JE786486 I786498 WVQ720950 WLU720950 WBY720950 VSC720950 VIG720950 UYK720950 UOO720950 UES720950 TUW720950 TLA720950 TBE720950 SRI720950 SHM720950 RXQ720950 RNU720950 RDY720950 QUC720950 QKG720950 QAK720950 PQO720950 PGS720950 OWW720950 ONA720950 ODE720950 NTI720950 NJM720950 MZQ720950 MPU720950 MFY720950 LWC720950 LMG720950 LCK720950 KSO720950 KIS720950 JYW720950 JPA720950 JFE720950 IVI720950 ILM720950 IBQ720950 HRU720950 HHY720950 GYC720950 GOG720950 GEK720950 FUO720950 FKS720950 FAW720950 ERA720950 EHE720950 DXI720950 DNM720950 DDQ720950 CTU720950 CJY720950 CAC720950 BQG720950 BGK720950 AWO720950 AMS720950 ACW720950 TA720950 JE720950 I720962 WVQ655414 WLU655414 WBY655414 VSC655414 VIG655414 UYK655414 UOO655414 UES655414 TUW655414 TLA655414 TBE655414 SRI655414 SHM655414 RXQ655414 RNU655414 RDY655414 QUC655414 QKG655414 QAK655414 PQO655414 PGS655414 OWW655414 ONA655414 ODE655414 NTI655414 NJM655414 MZQ655414 MPU655414 MFY655414 LWC655414 LMG655414 LCK655414 KSO655414 KIS655414 JYW655414 JPA655414 JFE655414 IVI655414 ILM655414 IBQ655414 HRU655414 HHY655414 GYC655414 GOG655414 GEK655414 FUO655414 FKS655414 FAW655414 ERA655414 EHE655414 DXI655414 DNM655414 DDQ655414 CTU655414 CJY655414 CAC655414 BQG655414 BGK655414 AWO655414 AMS655414 ACW655414 TA655414 JE655414 I655426 WVQ589878 WLU589878 WBY589878 VSC589878 VIG589878 UYK589878 UOO589878 UES589878 TUW589878 TLA589878 TBE589878 SRI589878 SHM589878 RXQ589878 RNU589878 RDY589878 QUC589878 QKG589878 QAK589878 PQO589878 PGS589878 OWW589878 ONA589878 ODE589878 NTI589878 NJM589878 MZQ589878 MPU589878 MFY589878 LWC589878 LMG589878 LCK589878 KSO589878 KIS589878 JYW589878 JPA589878 JFE589878 IVI589878 ILM589878 IBQ589878 HRU589878 HHY589878 GYC589878 GOG589878 GEK589878 FUO589878 FKS589878 FAW589878 ERA589878 EHE589878 DXI589878 DNM589878 DDQ589878 CTU589878 CJY589878 CAC589878 BQG589878 BGK589878 AWO589878 AMS589878 ACW589878 TA589878 JE589878 I589890 WVQ524342 WLU524342 WBY524342 VSC524342 VIG524342 UYK524342 UOO524342 UES524342 TUW524342 TLA524342 TBE524342 SRI524342 SHM524342 RXQ524342 RNU524342 RDY524342 QUC524342 QKG524342 QAK524342 PQO524342 PGS524342 OWW524342 ONA524342 ODE524342 NTI524342 NJM524342 MZQ524342 MPU524342 MFY524342 LWC524342 LMG524342 LCK524342 KSO524342 KIS524342 JYW524342 JPA524342 JFE524342 IVI524342 ILM524342 IBQ524342 HRU524342 HHY524342 GYC524342 GOG524342 GEK524342 FUO524342 FKS524342 FAW524342 ERA524342 EHE524342 DXI524342 DNM524342 DDQ524342 CTU524342 CJY524342 CAC524342 BQG524342 BGK524342 AWO524342 AMS524342 ACW524342 TA524342 JE524342 I524354 WVQ458806 WLU458806 WBY458806 VSC458806 VIG458806 UYK458806 UOO458806 UES458806 TUW458806 TLA458806 TBE458806 SRI458806 SHM458806 RXQ458806 RNU458806 RDY458806 QUC458806 QKG458806 QAK458806 PQO458806 PGS458806 OWW458806 ONA458806 ODE458806 NTI458806 NJM458806 MZQ458806 MPU458806 MFY458806 LWC458806 LMG458806 LCK458806 KSO458806 KIS458806 JYW458806 JPA458806 JFE458806 IVI458806 ILM458806 IBQ458806 HRU458806 HHY458806 GYC458806 GOG458806 GEK458806 FUO458806 FKS458806 FAW458806 ERA458806 EHE458806 DXI458806 DNM458806 DDQ458806 CTU458806 CJY458806 CAC458806 BQG458806 BGK458806 AWO458806 AMS458806 ACW458806 TA458806 JE458806 I458818 WVQ393270 WLU393270 WBY393270 VSC393270 VIG393270 UYK393270 UOO393270 UES393270 TUW393270 TLA393270 TBE393270 SRI393270 SHM393270 RXQ393270 RNU393270 RDY393270 QUC393270 QKG393270 QAK393270 PQO393270 PGS393270 OWW393270 ONA393270 ODE393270 NTI393270 NJM393270 MZQ393270 MPU393270 MFY393270 LWC393270 LMG393270 LCK393270 KSO393270 KIS393270 JYW393270 JPA393270 JFE393270 IVI393270 ILM393270 IBQ393270 HRU393270 HHY393270 GYC393270 GOG393270 GEK393270 FUO393270 FKS393270 FAW393270 ERA393270 EHE393270 DXI393270 DNM393270 DDQ393270 CTU393270 CJY393270 CAC393270 BQG393270 BGK393270 AWO393270 AMS393270 ACW393270 TA393270 JE393270 I393282 WVQ327734 WLU327734 WBY327734 VSC327734 VIG327734 UYK327734 UOO327734 UES327734 TUW327734 TLA327734 TBE327734 SRI327734 SHM327734 RXQ327734 RNU327734 RDY327734 QUC327734 QKG327734 QAK327734 PQO327734 PGS327734 OWW327734 ONA327734 ODE327734 NTI327734 NJM327734 MZQ327734 MPU327734 MFY327734 LWC327734 LMG327734 LCK327734 KSO327734 KIS327734 JYW327734 JPA327734 JFE327734 IVI327734 ILM327734 IBQ327734 HRU327734 HHY327734 GYC327734 GOG327734 GEK327734 FUO327734 FKS327734 FAW327734 ERA327734 EHE327734 DXI327734 DNM327734 DDQ327734 CTU327734 CJY327734 CAC327734 BQG327734 BGK327734 AWO327734 AMS327734 ACW327734 TA327734 JE327734 I327746 WVQ262198 WLU262198 WBY262198 VSC262198 VIG262198 UYK262198 UOO262198 UES262198 TUW262198 TLA262198 TBE262198 SRI262198 SHM262198 RXQ262198 RNU262198 RDY262198 QUC262198 QKG262198 QAK262198 PQO262198 PGS262198 OWW262198 ONA262198 ODE262198 NTI262198 NJM262198 MZQ262198 MPU262198 MFY262198 LWC262198 LMG262198 LCK262198 KSO262198 KIS262198 JYW262198 JPA262198 JFE262198 IVI262198 ILM262198 IBQ262198 HRU262198 HHY262198 GYC262198 GOG262198 GEK262198 FUO262198 FKS262198 FAW262198 ERA262198 EHE262198 DXI262198 DNM262198 DDQ262198 CTU262198 CJY262198 CAC262198 BQG262198 BGK262198 AWO262198 AMS262198 ACW262198 TA262198 JE262198 I262210 WVQ196662 WLU196662 WBY196662 VSC196662 VIG196662 UYK196662 UOO196662 UES196662 TUW196662 TLA196662 TBE196662 SRI196662 SHM196662 RXQ196662 RNU196662 RDY196662 QUC196662 QKG196662 QAK196662 PQO196662 PGS196662 OWW196662 ONA196662 ODE196662 NTI196662 NJM196662 MZQ196662 MPU196662 MFY196662 LWC196662 LMG196662 LCK196662 KSO196662 KIS196662 JYW196662 JPA196662 JFE196662 IVI196662 ILM196662 IBQ196662 HRU196662 HHY196662 GYC196662 GOG196662 GEK196662 FUO196662 FKS196662 FAW196662 ERA196662 EHE196662 DXI196662 DNM196662 DDQ196662 CTU196662 CJY196662 CAC196662 BQG196662 BGK196662 AWO196662 AMS196662 ACW196662 TA196662 JE196662 I196674 WVQ131126 WLU131126 WBY131126 VSC131126 VIG131126 UYK131126 UOO131126 UES131126 TUW131126 TLA131126 TBE131126 SRI131126 SHM131126 RXQ131126 RNU131126 RDY131126 QUC131126 QKG131126 QAK131126 PQO131126 PGS131126 OWW131126 ONA131126 ODE131126 NTI131126 NJM131126 MZQ131126 MPU131126 MFY131126 LWC131126 LMG131126 LCK131126 KSO131126 KIS131126 JYW131126 JPA131126 JFE131126 IVI131126 ILM131126 IBQ131126 HRU131126 HHY131126 GYC131126 GOG131126 GEK131126 FUO131126 FKS131126 FAW131126 ERA131126 EHE131126 DXI131126 DNM131126 DDQ131126 CTU131126 CJY131126 CAC131126 BQG131126 BGK131126 AWO131126 AMS131126 ACW131126 TA131126 JE131126 I131138 WVQ65590 WLU65590 WBY65590 VSC65590 VIG65590 UYK65590 UOO65590 UES65590 TUW65590 TLA65590 TBE65590 SRI65590 SHM65590 RXQ65590 RNU65590 RDY65590 QUC65590 QKG65590 QAK65590 PQO65590 PGS65590 OWW65590 ONA65590 ODE65590 NTI65590 NJM65590 MZQ65590 MPU65590 MFY65590 LWC65590 LMG65590 LCK65590 KSO65590 KIS65590 JYW65590 JPA65590 JFE65590 IVI65590 ILM65590 IBQ65590 HRU65590 HHY65590 GYC65590 GOG65590 GEK65590 FUO65590 FKS65590 FAW65590 ERA65590 EHE65590 DXI65590 DNM65590 DDQ65590 CTU65590 CJY65590 CAC65590 BQG65590 BGK65590 AWO65590 AMS65590 ACW65590 TA65590 JE65590 I65602 UYY983094 WVK983094 WLO983094 WBS983094 VRW983094 VIA983094 UYE983094 UOI983094 UEM983094 TUQ983094 TKU983094 TAY983094 SRC983094 SHG983094 RXK983094 RNO983094 RDS983094 QTW983094 QKA983094 QAE983094 PQI983094 PGM983094 OWQ983094 OMU983094 OCY983094 NTC983094 NJG983094 MZK983094 MPO983094 MFS983094 LVW983094 LMA983094 LCE983094 KSI983094 KIM983094 JYQ983094 JOU983094 JEY983094 IVC983094 ILG983094 IBK983094 HRO983094 HHS983094 GXW983094 GOA983094 GEE983094 FUI983094 FKM983094 FAQ983094 EQU983094 EGY983094 DXC983094 DNG983094 DDK983094 CTO983094 CJS983094 BZW983094 BQA983094 BGE983094 AWI983094 AMM983094 ACQ983094 SU983094 IY983094 C983106 WVK917558 WLO917558 WBS917558 VRW917558 VIA917558 UYE917558 UOI917558 UEM917558 TUQ917558 TKU917558 TAY917558 SRC917558 SHG917558 RXK917558 RNO917558 RDS917558 QTW917558 QKA917558 QAE917558 PQI917558 PGM917558 OWQ917558 OMU917558 OCY917558 NTC917558 NJG917558 MZK917558 MPO917558 MFS917558 LVW917558 LMA917558 LCE917558 KSI917558 KIM917558 JYQ917558 JOU917558 JEY917558 IVC917558 ILG917558 IBK917558 HRO917558 HHS917558 GXW917558 GOA917558 GEE917558 FUI917558 FKM917558 FAQ917558 EQU917558 EGY917558 DXC917558 DNG917558 DDK917558 CTO917558 CJS917558 BZW917558 BQA917558 BGE917558 AWI917558 AMM917558 ACQ917558 SU917558 IY917558 C917570 WVK852022 WLO852022 WBS852022 VRW852022 VIA852022 UYE852022 UOI852022 UEM852022 TUQ852022 TKU852022 TAY852022 SRC852022 SHG852022 RXK852022 RNO852022 RDS852022 QTW852022 QKA852022 QAE852022 PQI852022 PGM852022 OWQ852022 OMU852022 OCY852022 NTC852022 NJG852022 MZK852022 MPO852022 MFS852022 LVW852022 LMA852022 LCE852022 KSI852022 KIM852022 JYQ852022 JOU852022 JEY852022 IVC852022 ILG852022 IBK852022 HRO852022 HHS852022 GXW852022 GOA852022 GEE852022 FUI852022 FKM852022 FAQ852022 EQU852022 EGY852022 DXC852022 DNG852022 DDK852022 CTO852022 CJS852022 BZW852022 BQA852022 BGE852022 AWI852022 AMM852022 ACQ852022 SU852022 IY852022 C852034 WVK786486 WLO786486 WBS786486 VRW786486 VIA786486 UYE786486 UOI786486 UEM786486 TUQ786486 TKU786486 TAY786486 SRC786486 SHG786486 RXK786486 RNO786486 RDS786486 QTW786486 QKA786486 QAE786486 PQI786486 PGM786486 OWQ786486 OMU786486 OCY786486 NTC786486 NJG786486 MZK786486 MPO786486 MFS786486 LVW786486 LMA786486 LCE786486 KSI786486 KIM786486 JYQ786486 JOU786486 JEY786486 IVC786486 ILG786486 IBK786486 HRO786486 HHS786486 GXW786486 GOA786486 GEE786486 FUI786486 FKM786486 FAQ786486 EQU786486 EGY786486 DXC786486 DNG786486 DDK786486 CTO786486 CJS786486 BZW786486 BQA786486 BGE786486 AWI786486 AMM786486 ACQ786486 SU786486 IY786486 C786498 WVK720950 WLO720950 WBS720950 VRW720950 VIA720950 UYE720950 UOI720950 UEM720950 TUQ720950 TKU720950 TAY720950 SRC720950 SHG720950 RXK720950 RNO720950 RDS720950 QTW720950 QKA720950 QAE720950 PQI720950 PGM720950 OWQ720950 OMU720950 OCY720950 NTC720950 NJG720950 MZK720950 MPO720950 MFS720950 LVW720950 LMA720950 LCE720950 KSI720950 KIM720950 JYQ720950 JOU720950 JEY720950 IVC720950 ILG720950 IBK720950 HRO720950 HHS720950 GXW720950 GOA720950 GEE720950 FUI720950 FKM720950 FAQ720950 EQU720950 EGY720950 DXC720950 DNG720950 DDK720950 CTO720950 CJS720950 BZW720950 BQA720950 BGE720950 AWI720950 AMM720950 ACQ720950 SU720950 IY720950 C720962 WVK655414 WLO655414 WBS655414 VRW655414 VIA655414 UYE655414 UOI655414 UEM655414 TUQ655414 TKU655414 TAY655414 SRC655414 SHG655414 RXK655414 RNO655414 RDS655414 QTW655414 QKA655414 QAE655414 PQI655414 PGM655414 OWQ655414 OMU655414 OCY655414 NTC655414 NJG655414 MZK655414 MPO655414 MFS655414 LVW655414 LMA655414 LCE655414 KSI655414 KIM655414 JYQ655414 JOU655414 JEY655414 IVC655414 ILG655414 IBK655414 HRO655414 HHS655414 GXW655414 GOA655414 GEE655414 FUI655414 FKM655414 FAQ655414 EQU655414 EGY655414 DXC655414 DNG655414 DDK655414 CTO655414 CJS655414 BZW655414 BQA655414 BGE655414 AWI655414 AMM655414 ACQ655414 SU655414 IY655414 C655426 WVK589878 WLO589878 WBS589878 VRW589878 VIA589878 UYE589878 UOI589878 UEM589878 TUQ589878 TKU589878 TAY589878 SRC589878 SHG589878 RXK589878 RNO589878 RDS589878 QTW589878 QKA589878 QAE589878 PQI589878 PGM589878 OWQ589878 OMU589878 OCY589878 NTC589878 NJG589878 MZK589878 MPO589878 MFS589878 LVW589878 LMA589878 LCE589878 KSI589878 KIM589878 JYQ589878 JOU589878 JEY589878 IVC589878 ILG589878 IBK589878 HRO589878 HHS589878 GXW589878 GOA589878 GEE589878 FUI589878 FKM589878 FAQ589878 EQU589878 EGY589878 DXC589878 DNG589878 DDK589878 CTO589878 CJS589878 BZW589878 BQA589878 BGE589878 AWI589878 AMM589878 ACQ589878 SU589878 IY589878 C589890 WVK524342 WLO524342 WBS524342 VRW524342 VIA524342 UYE524342 UOI524342 UEM524342 TUQ524342 TKU524342 TAY524342 SRC524342 SHG524342 RXK524342 RNO524342 RDS524342 QTW524342 QKA524342 QAE524342 PQI524342 PGM524342 OWQ524342 OMU524342 OCY524342 NTC524342 NJG524342 MZK524342 MPO524342 MFS524342 LVW524342 LMA524342 LCE524342 KSI524342 KIM524342 JYQ524342 JOU524342 JEY524342 IVC524342 ILG524342 IBK524342 HRO524342 HHS524342 GXW524342 GOA524342 GEE524342 FUI524342 FKM524342 FAQ524342 EQU524342 EGY524342 DXC524342 DNG524342 DDK524342 CTO524342 CJS524342 BZW524342 BQA524342 BGE524342 AWI524342 AMM524342 ACQ524342 SU524342 IY524342 C524354 WVK458806 WLO458806 WBS458806 VRW458806 VIA458806 UYE458806 UOI458806 UEM458806 TUQ458806 TKU458806 TAY458806 SRC458806 SHG458806 RXK458806 RNO458806 RDS458806 QTW458806 QKA458806 QAE458806 PQI458806 PGM458806 OWQ458806 OMU458806 OCY458806 NTC458806 NJG458806 MZK458806 MPO458806 MFS458806 LVW458806 LMA458806 LCE458806 KSI458806 KIM458806 JYQ458806 JOU458806 JEY458806 IVC458806 ILG458806 IBK458806 HRO458806 HHS458806 GXW458806 GOA458806 GEE458806 FUI458806 FKM458806 FAQ458806 EQU458806 EGY458806 DXC458806 DNG458806 DDK458806 CTO458806 CJS458806 BZW458806 BQA458806 BGE458806 AWI458806 AMM458806 ACQ458806 SU458806 IY458806 C458818 WVK393270 WLO393270 WBS393270 VRW393270 VIA393270 UYE393270 UOI393270 UEM393270 TUQ393270 TKU393270 TAY393270 SRC393270 SHG393270 RXK393270 RNO393270 RDS393270 QTW393270 QKA393270 QAE393270 PQI393270 PGM393270 OWQ393270 OMU393270 OCY393270 NTC393270 NJG393270 MZK393270 MPO393270 MFS393270 LVW393270 LMA393270 LCE393270 KSI393270 KIM393270 JYQ393270 JOU393270 JEY393270 IVC393270 ILG393270 IBK393270 HRO393270 HHS393270 GXW393270 GOA393270 GEE393270 FUI393270 FKM393270 FAQ393270 EQU393270 EGY393270 DXC393270 DNG393270 DDK393270 CTO393270 CJS393270 BZW393270 BQA393270 BGE393270 AWI393270 AMM393270 ACQ393270 SU393270 IY393270 C393282 WVK327734 WLO327734 WBS327734 VRW327734 VIA327734 UYE327734 UOI327734 UEM327734 TUQ327734 TKU327734 TAY327734 SRC327734 SHG327734 RXK327734 RNO327734 RDS327734 QTW327734 QKA327734 QAE327734 PQI327734 PGM327734 OWQ327734 OMU327734 OCY327734 NTC327734 NJG327734 MZK327734 MPO327734 MFS327734 LVW327734 LMA327734 LCE327734 KSI327734 KIM327734 JYQ327734 JOU327734 JEY327734 IVC327734 ILG327734 IBK327734 HRO327734 HHS327734 GXW327734 GOA327734 GEE327734 FUI327734 FKM327734 FAQ327734 EQU327734 EGY327734 DXC327734 DNG327734 DDK327734 CTO327734 CJS327734 BZW327734 BQA327734 BGE327734 AWI327734 AMM327734 ACQ327734 SU327734 IY327734 C327746 WVK262198 WLO262198 WBS262198 VRW262198 VIA262198 UYE262198 UOI262198 UEM262198 TUQ262198 TKU262198 TAY262198 SRC262198 SHG262198 RXK262198 RNO262198 RDS262198 QTW262198 QKA262198 QAE262198 PQI262198 PGM262198 OWQ262198 OMU262198 OCY262198 NTC262198 NJG262198 MZK262198 MPO262198 MFS262198 LVW262198 LMA262198 LCE262198 KSI262198 KIM262198 JYQ262198 JOU262198 JEY262198 IVC262198 ILG262198 IBK262198 HRO262198 HHS262198 GXW262198 GOA262198 GEE262198 FUI262198 FKM262198 FAQ262198 EQU262198 EGY262198 DXC262198 DNG262198 DDK262198 CTO262198 CJS262198 BZW262198 BQA262198 BGE262198 AWI262198 AMM262198 ACQ262198 SU262198 IY262198 C262210 WVK196662 WLO196662 WBS196662 VRW196662 VIA196662 UYE196662 UOI196662 UEM196662 TUQ196662 TKU196662 TAY196662 SRC196662 SHG196662 RXK196662 RNO196662 RDS196662 QTW196662 QKA196662 QAE196662 PQI196662 PGM196662 OWQ196662 OMU196662 OCY196662 NTC196662 NJG196662 MZK196662 MPO196662 MFS196662 LVW196662 LMA196662 LCE196662 KSI196662 KIM196662 JYQ196662 JOU196662 JEY196662 IVC196662 ILG196662 IBK196662 HRO196662 HHS196662 GXW196662 GOA196662 GEE196662 FUI196662 FKM196662 FAQ196662 EQU196662 EGY196662 DXC196662 DNG196662 DDK196662 CTO196662 CJS196662 BZW196662 BQA196662 BGE196662 AWI196662 AMM196662 ACQ196662 SU196662 IY196662 C196674 WVK131126 WLO131126 WBS131126 VRW131126 VIA131126 UYE131126 UOI131126 UEM131126 TUQ131126 TKU131126 TAY131126 SRC131126 SHG131126 RXK131126 RNO131126 RDS131126 QTW131126 QKA131126 QAE131126 PQI131126 PGM131126 OWQ131126 OMU131126 OCY131126 NTC131126 NJG131126 MZK131126 MPO131126 MFS131126 LVW131126 LMA131126 LCE131126 KSI131126 KIM131126 JYQ131126 JOU131126 JEY131126 IVC131126 ILG131126 IBK131126 HRO131126 HHS131126 GXW131126 GOA131126 GEE131126 FUI131126 FKM131126 FAQ131126 EQU131126 EGY131126 DXC131126 DNG131126 DDK131126 CTO131126 CJS131126 BZW131126 BQA131126 BGE131126 AWI131126 AMM131126 ACQ131126 SU131126 IY131126 C131138 WVK65590 WLO65590 WBS65590 VRW65590 VIA65590 UYE65590 UOI65590 UEM65590 TUQ65590 TKU65590 TAY65590 SRC65590 SHG65590 RXK65590 RNO65590 RDS65590 QTW65590 QKA65590 QAE65590 PQI65590 PGM65590 OWQ65590 OMU65590 OCY65590 NTC65590 NJG65590 MZK65590 MPO65590 MFS65590 LVW65590 LMA65590 LCE65590 KSI65590 KIM65590 JYQ65590 JOU65590 JEY65590 IVC65590 ILG65590 IBK65590 HRO65590 HHS65590 GXW65590 GOA65590 GEE65590 FUI65590 FKM65590 FAQ65590 EQU65590 EGY65590 DXC65590 DNG65590 DDK65590 CTO65590 CJS65590 BZW65590 BQA65590 BGE65590 AWI65590 AMM65590 ACQ65590 SU65590 IY65590 JK6 TG6 ADC6 AMY6 AWU6 BGQ6 BQM6 CAI6 CKE6 CUA6 DDW6 DNS6 DXO6 EHK6 ERG6 FBC6 FKY6 FUU6 GEQ6 GOM6 GYI6 HIE6 HSA6 IBW6 ILS6 IVO6 JFK6 JPG6 JZC6 KIY6 KSU6 LCQ6 LMM6 LWI6 MGE6 MQA6 MZW6 NJS6 NTO6 ODK6 ONG6 OXC6 PGY6 PQU6 QAQ6 QKM6 QUI6 REE6 ROA6 RXW6 SHS6 SRO6 TBK6 TLG6 TVC6 UEY6 UOU6 UYQ6 VIM6 VSI6 WCE6 WMA6 WVW6 JQ6 TM6 ADI6 ANE6 AXA6 BGW6 BQS6 CAO6 CKK6 CUG6 DEC6 DNY6 DXU6 EHQ6 ERM6 FBI6 FLE6 FVA6 GEW6 GOS6 GYO6 HIK6 HSG6 ICC6 ILY6 IVU6 JFQ6 JPM6 JZI6 KJE6 KTA6 LCW6 LMS6 LWO6 MGK6 MQG6 NAC6 NJY6 NTU6 ODQ6 ONM6 OXI6 PHE6 PRA6 QAW6 QKS6 QUO6 REK6 ROG6 RYC6 SHY6 SRU6 TBQ6 TLM6 TVI6 UFE6 UPA6 UYW6 VIS6 VSO6 WCK6 WMG6 WWC6 JM6 TI6 ADE6 ANA6 AWW6 BGS6 BQO6 CAK6 CKG6 CUC6 DDY6 DNU6 DXQ6 EHM6 ERI6 FBE6 FLA6 FUW6 GES6 GOO6 GYK6 HIG6 HSC6 IBY6 ILU6 IVQ6 JFM6 JPI6 JZE6 KJA6 KSW6 LCS6 LMO6 LWK6 MGG6 MQC6 MZY6 NJU6 NTQ6 ODM6 ONI6 OXE6 PHA6 PQW6 QAS6 QKO6 QUK6 REG6 ROC6 RXY6 SHU6 SRQ6 TBM6 TLI6 TVE6 UFA6 UOW6 UYS6 VIO6 VSK6 WCG6 WMC6 WVY6 JO6 TK6 ADG6 ANC6 AWY6 BGU6 BQQ6 CAM6 CKI6 CUE6 DEA6 DNW6 DXS6 EHO6 ERK6 FBG6 FLC6 FUY6 GEU6 GOQ6 GYM6 HII6 HSE6 ICA6 ILW6 IVS6 JFO6 JPK6 JZG6 KJC6 KSY6 LCU6 LMQ6 LWM6 MGI6 MQE6 NAA6 NJW6 NTS6 ODO6 ONK6 OXG6 PHC6 PQY6 QAU6 QKQ6 QUM6 REI6 ROE6 RYA6 SHW6 SRS6 TBO6 TLK6 TVG6 UFC6 UOY6 UYU6 VIQ6 VSM6 WCI6 WME6 WWA6 JS6 TO6 ADK6 ANG6 AXC6 BGY6 BQU6 CAQ6 CKM6 CUI6 DEE6 DOA6 DXW6 EHS6 ERO6 FBK6 FLG6 FVC6 GEY6 GOU6 GYQ6 HIM6 HSI6 ICE6 IMA6 IVW6 JFS6 JPO6 JZK6 KJG6 KTC6 LCY6 LMU6 LWQ6 MGM6 MQI6 NAE6 NKA6 NTW6 ODS6 ONO6 OXK6 PHG6 PRC6 QAY6 QKU6 QUQ6 REM6 ROI6 RYE6 SIA6 SRW6 TBS6 TLO6 TVK6 UFG6 UPC6 UYY6 VIU6 VSQ6 WCM6 WMI6 WWE6 JW6 TS6 ADO6 ANK6 AXG6 BHC6 BQY6 CAU6 CKQ6 CUM6 DEI6 DOE6 DYA6 EHW6 ERS6 FBO6 FLK6 FVG6 GFC6 GOY6 GYU6 HIQ6 HSM6 ICI6 IME6 IWA6 JFW6 JPS6 JZO6 KJK6 KTG6 LDC6 LMY6 LWU6 MGQ6 MQM6 NAI6 NKE6 NUA6 ODW6 ONS6 OXO6 PHK6 PRG6 QBC6 QKY6 QUU6 REQ6 ROM6 RYI6 SIE6 SSA6 TBW6 TLS6 TVO6 UFK6 UPG6 UZC6 VIY6 VSU6 WCQ6 WMM6 WWI6 JY6 TU6 ADQ6 ANM6 AXI6 BHE6 BRA6 CAW6 CKS6 CUO6 DEK6 DOG6 DYC6 EHY6 ERU6 FBQ6 FLM6 FVI6 GFE6 GPA6 GYW6 HIS6 HSO6 ICK6 IMG6 IWC6 JFY6 JPU6 JZQ6 KJM6 KTI6 LDE6 LNA6 LWW6 MGS6 MQO6 NAK6 NKG6 NUC6 ODY6 ONU6 OXQ6 PHM6 PRI6 QBE6 QLA6 QUW6 RES6 ROO6 RYK6 SIG6 SSC6 TBY6 TLU6 TVQ6 UFM6 UPI6 UZE6 VJA6 VSW6 WCS6 WMO6 WWK6 KA6 TW6 ADS6 ANO6 AXK6 BHG6 BRC6 CAY6 CKU6 CUQ6 DEM6 DOI6 DYE6 EIA6 ERW6 FBS6 FLO6 FVK6 GFG6 GPC6 GYY6 HIU6 HSQ6 ICM6 IMI6 IWE6 JGA6 JPW6 JZS6 KJO6 KTK6 LDG6 LNC6 LWY6 MGU6 MQQ6 NAM6 NKI6 NUE6 OEA6 ONW6 OXS6 PHO6 PRK6 QBG6 QLC6 QUY6 REU6 ROQ6 RYM6 SII6 SSE6 TCA6 TLW6 TVS6 UFO6 UPK6 UZG6 VJC6 VSY6 WCU6 WMQ6 WWM6 KC6 TY6 ADU6 ANQ6 AXM6 BHI6 BRE6 CBA6 CKW6 CUS6 DEO6 DOK6 DYG6 EIC6 ERY6 FBU6 FLQ6 FVM6 GFI6 GPE6 GZA6 HIW6 HSS6 ICO6 IMK6 IWG6 JGC6 JPY6 JZU6 KJQ6 KTM6 LDI6 LNE6 LXA6 MGW6 MQS6 NAO6 NKK6 NUG6 OEC6 ONY6 OXU6 PHQ6 PRM6 QBI6 QLE6 QVA6 REW6 ROS6 RYO6 SIK6 SSG6 TCC6 TLY6 TVU6 UFQ6 UPM6 UZI6 VJE6 VTA6 WCW6 WMS6 WWO6 KE6 UA6 ADW6 ANS6 AXO6 BHK6 BRG6 CBC6 CKY6 CUU6 DEQ6 DOM6 DYI6 EIE6 ESA6 FBW6 FLS6 FVO6 GFK6 GPG6 GZC6 HIY6 HSU6 ICQ6 IMM6 IWI6 JGE6 JQA6 JZW6 KJS6 KTO6 LDK6 LNG6 LXC6 MGY6 MQU6 NAQ6 NKM6 NUI6 OEE6 OOA6 OXW6 PHS6 PRO6 QBK6 QLG6 QVC6 REY6 ROU6 RYQ6 SIM6 SSI6 TCE6 TMA6 TVW6 UFS6 UPO6 UZK6 VJG6 VTC6 WCY6 WMU6 WWQ6</xm:sqref>
        </x14:dataValidation>
        <x14:dataValidation type="list" allowBlank="1" showInputMessage="1" showErrorMessage="1" promptTitle="Ｔシャツサイズ選択" prompt="Ｔシャツのサイズを選択してください。_x000a_連続１０回表彰の方のみご選択ください。連続２０回、３０回の方は選択不要です。" xr:uid="{00000000-0002-0000-0900-000004000000}">
          <x14:formula1>
            <xm:f>$AV$5:$AV$11</xm:f>
          </x14:formula1>
          <xm:sqref>D6 AJ6 AH6 AF6 AD6 AB6 X6 WMJ983094 WCN983094 VSR983094 VIV983094 UYZ983094 UPD983094 UFH983094 TVL983094 TLP983094 TBT983094 SRX983094 SIB983094 RYF983094 ROJ983094 REN983094 QUR983094 QKV983094 QAZ983094 PRD983094 PHH983094 OXL983094 ONP983094 ODT983094 NTX983094 NKB983094 NAF983094 MQJ983094 MGN983094 LWR983094 LMV983094 LCZ983094 KTD983094 KJH983094 JZL983094 JPP983094 JFT983094 IVX983094 IMB983094 ICF983094 HSJ983094 HIN983094 GYR983094 GOV983094 GEZ983094 FVD983094 FLH983094 FBL983094 ERP983094 EHT983094 DXX983094 DOB983094 DEF983094 CUJ983094 CKN983094 CAR983094 BQV983094 BGZ983094 AXD983094 ANH983094 ADL983094 TP983094 JT983094 X983106 WWF917558 WMJ917558 WCN917558 VSR917558 VIV917558 UYZ917558 UPD917558 UFH917558 TVL917558 TLP917558 TBT917558 SRX917558 SIB917558 RYF917558 ROJ917558 REN917558 QUR917558 QKV917558 QAZ917558 PRD917558 PHH917558 OXL917558 ONP917558 ODT917558 NTX917558 NKB917558 NAF917558 MQJ917558 MGN917558 LWR917558 LMV917558 LCZ917558 KTD917558 KJH917558 JZL917558 JPP917558 JFT917558 IVX917558 IMB917558 ICF917558 HSJ917558 HIN917558 GYR917558 GOV917558 GEZ917558 FVD917558 FLH917558 FBL917558 ERP917558 EHT917558 DXX917558 DOB917558 DEF917558 CUJ917558 CKN917558 CAR917558 BQV917558 BGZ917558 AXD917558 ANH917558 ADL917558 TP917558 JT917558 X917570 WWF852022 WMJ852022 WCN852022 VSR852022 VIV852022 UYZ852022 UPD852022 UFH852022 TVL852022 TLP852022 TBT852022 SRX852022 SIB852022 RYF852022 ROJ852022 REN852022 QUR852022 QKV852022 QAZ852022 PRD852022 PHH852022 OXL852022 ONP852022 ODT852022 NTX852022 NKB852022 NAF852022 MQJ852022 MGN852022 LWR852022 LMV852022 LCZ852022 KTD852022 KJH852022 JZL852022 JPP852022 JFT852022 IVX852022 IMB852022 ICF852022 HSJ852022 HIN852022 GYR852022 GOV852022 GEZ852022 FVD852022 FLH852022 FBL852022 ERP852022 EHT852022 DXX852022 DOB852022 DEF852022 CUJ852022 CKN852022 CAR852022 BQV852022 BGZ852022 AXD852022 ANH852022 ADL852022 TP852022 JT852022 X852034 WWF786486 WMJ786486 WCN786486 VSR786486 VIV786486 UYZ786486 UPD786486 UFH786486 TVL786486 TLP786486 TBT786486 SRX786486 SIB786486 RYF786486 ROJ786486 REN786486 QUR786486 QKV786486 QAZ786486 PRD786486 PHH786486 OXL786486 ONP786486 ODT786486 NTX786486 NKB786486 NAF786486 MQJ786486 MGN786486 LWR786486 LMV786486 LCZ786486 KTD786486 KJH786486 JZL786486 JPP786486 JFT786486 IVX786486 IMB786486 ICF786486 HSJ786486 HIN786486 GYR786486 GOV786486 GEZ786486 FVD786486 FLH786486 FBL786486 ERP786486 EHT786486 DXX786486 DOB786486 DEF786486 CUJ786486 CKN786486 CAR786486 BQV786486 BGZ786486 AXD786486 ANH786486 ADL786486 TP786486 JT786486 X786498 WWF720950 WMJ720950 WCN720950 VSR720950 VIV720950 UYZ720950 UPD720950 UFH720950 TVL720950 TLP720950 TBT720950 SRX720950 SIB720950 RYF720950 ROJ720950 REN720950 QUR720950 QKV720950 QAZ720950 PRD720950 PHH720950 OXL720950 ONP720950 ODT720950 NTX720950 NKB720950 NAF720950 MQJ720950 MGN720950 LWR720950 LMV720950 LCZ720950 KTD720950 KJH720950 JZL720950 JPP720950 JFT720950 IVX720950 IMB720950 ICF720950 HSJ720950 HIN720950 GYR720950 GOV720950 GEZ720950 FVD720950 FLH720950 FBL720950 ERP720950 EHT720950 DXX720950 DOB720950 DEF720950 CUJ720950 CKN720950 CAR720950 BQV720950 BGZ720950 AXD720950 ANH720950 ADL720950 TP720950 JT720950 X720962 WWF655414 WMJ655414 WCN655414 VSR655414 VIV655414 UYZ655414 UPD655414 UFH655414 TVL655414 TLP655414 TBT655414 SRX655414 SIB655414 RYF655414 ROJ655414 REN655414 QUR655414 QKV655414 QAZ655414 PRD655414 PHH655414 OXL655414 ONP655414 ODT655414 NTX655414 NKB655414 NAF655414 MQJ655414 MGN655414 LWR655414 LMV655414 LCZ655414 KTD655414 KJH655414 JZL655414 JPP655414 JFT655414 IVX655414 IMB655414 ICF655414 HSJ655414 HIN655414 GYR655414 GOV655414 GEZ655414 FVD655414 FLH655414 FBL655414 ERP655414 EHT655414 DXX655414 DOB655414 DEF655414 CUJ655414 CKN655414 CAR655414 BQV655414 BGZ655414 AXD655414 ANH655414 ADL655414 TP655414 JT655414 X655426 WWF589878 WMJ589878 WCN589878 VSR589878 VIV589878 UYZ589878 UPD589878 UFH589878 TVL589878 TLP589878 TBT589878 SRX589878 SIB589878 RYF589878 ROJ589878 REN589878 QUR589878 QKV589878 QAZ589878 PRD589878 PHH589878 OXL589878 ONP589878 ODT589878 NTX589878 NKB589878 NAF589878 MQJ589878 MGN589878 LWR589878 LMV589878 LCZ589878 KTD589878 KJH589878 JZL589878 JPP589878 JFT589878 IVX589878 IMB589878 ICF589878 HSJ589878 HIN589878 GYR589878 GOV589878 GEZ589878 FVD589878 FLH589878 FBL589878 ERP589878 EHT589878 DXX589878 DOB589878 DEF589878 CUJ589878 CKN589878 CAR589878 BQV589878 BGZ589878 AXD589878 ANH589878 ADL589878 TP589878 JT589878 X589890 WWF524342 WMJ524342 WCN524342 VSR524342 VIV524342 UYZ524342 UPD524342 UFH524342 TVL524342 TLP524342 TBT524342 SRX524342 SIB524342 RYF524342 ROJ524342 REN524342 QUR524342 QKV524342 QAZ524342 PRD524342 PHH524342 OXL524342 ONP524342 ODT524342 NTX524342 NKB524342 NAF524342 MQJ524342 MGN524342 LWR524342 LMV524342 LCZ524342 KTD524342 KJH524342 JZL524342 JPP524342 JFT524342 IVX524342 IMB524342 ICF524342 HSJ524342 HIN524342 GYR524342 GOV524342 GEZ524342 FVD524342 FLH524342 FBL524342 ERP524342 EHT524342 DXX524342 DOB524342 DEF524342 CUJ524342 CKN524342 CAR524342 BQV524342 BGZ524342 AXD524342 ANH524342 ADL524342 TP524342 JT524342 X524354 WWF458806 WMJ458806 WCN458806 VSR458806 VIV458806 UYZ458806 UPD458806 UFH458806 TVL458806 TLP458806 TBT458806 SRX458806 SIB458806 RYF458806 ROJ458806 REN458806 QUR458806 QKV458806 QAZ458806 PRD458806 PHH458806 OXL458806 ONP458806 ODT458806 NTX458806 NKB458806 NAF458806 MQJ458806 MGN458806 LWR458806 LMV458806 LCZ458806 KTD458806 KJH458806 JZL458806 JPP458806 JFT458806 IVX458806 IMB458806 ICF458806 HSJ458806 HIN458806 GYR458806 GOV458806 GEZ458806 FVD458806 FLH458806 FBL458806 ERP458806 EHT458806 DXX458806 DOB458806 DEF458806 CUJ458806 CKN458806 CAR458806 BQV458806 BGZ458806 AXD458806 ANH458806 ADL458806 TP458806 JT458806 X458818 WWF393270 WMJ393270 WCN393270 VSR393270 VIV393270 UYZ393270 UPD393270 UFH393270 TVL393270 TLP393270 TBT393270 SRX393270 SIB393270 RYF393270 ROJ393270 REN393270 QUR393270 QKV393270 QAZ393270 PRD393270 PHH393270 OXL393270 ONP393270 ODT393270 NTX393270 NKB393270 NAF393270 MQJ393270 MGN393270 LWR393270 LMV393270 LCZ393270 KTD393270 KJH393270 JZL393270 JPP393270 JFT393270 IVX393270 IMB393270 ICF393270 HSJ393270 HIN393270 GYR393270 GOV393270 GEZ393270 FVD393270 FLH393270 FBL393270 ERP393270 EHT393270 DXX393270 DOB393270 DEF393270 CUJ393270 CKN393270 CAR393270 BQV393270 BGZ393270 AXD393270 ANH393270 ADL393270 TP393270 JT393270 X393282 WWF327734 WMJ327734 WCN327734 VSR327734 VIV327734 UYZ327734 UPD327734 UFH327734 TVL327734 TLP327734 TBT327734 SRX327734 SIB327734 RYF327734 ROJ327734 REN327734 QUR327734 QKV327734 QAZ327734 PRD327734 PHH327734 OXL327734 ONP327734 ODT327734 NTX327734 NKB327734 NAF327734 MQJ327734 MGN327734 LWR327734 LMV327734 LCZ327734 KTD327734 KJH327734 JZL327734 JPP327734 JFT327734 IVX327734 IMB327734 ICF327734 HSJ327734 HIN327734 GYR327734 GOV327734 GEZ327734 FVD327734 FLH327734 FBL327734 ERP327734 EHT327734 DXX327734 DOB327734 DEF327734 CUJ327734 CKN327734 CAR327734 BQV327734 BGZ327734 AXD327734 ANH327734 ADL327734 TP327734 JT327734 X327746 WWF262198 WMJ262198 WCN262198 VSR262198 VIV262198 UYZ262198 UPD262198 UFH262198 TVL262198 TLP262198 TBT262198 SRX262198 SIB262198 RYF262198 ROJ262198 REN262198 QUR262198 QKV262198 QAZ262198 PRD262198 PHH262198 OXL262198 ONP262198 ODT262198 NTX262198 NKB262198 NAF262198 MQJ262198 MGN262198 LWR262198 LMV262198 LCZ262198 KTD262198 KJH262198 JZL262198 JPP262198 JFT262198 IVX262198 IMB262198 ICF262198 HSJ262198 HIN262198 GYR262198 GOV262198 GEZ262198 FVD262198 FLH262198 FBL262198 ERP262198 EHT262198 DXX262198 DOB262198 DEF262198 CUJ262198 CKN262198 CAR262198 BQV262198 BGZ262198 AXD262198 ANH262198 ADL262198 TP262198 JT262198 X262210 WWF196662 WMJ196662 WCN196662 VSR196662 VIV196662 UYZ196662 UPD196662 UFH196662 TVL196662 TLP196662 TBT196662 SRX196662 SIB196662 RYF196662 ROJ196662 REN196662 QUR196662 QKV196662 QAZ196662 PRD196662 PHH196662 OXL196662 ONP196662 ODT196662 NTX196662 NKB196662 NAF196662 MQJ196662 MGN196662 LWR196662 LMV196662 LCZ196662 KTD196662 KJH196662 JZL196662 JPP196662 JFT196662 IVX196662 IMB196662 ICF196662 HSJ196662 HIN196662 GYR196662 GOV196662 GEZ196662 FVD196662 FLH196662 FBL196662 ERP196662 EHT196662 DXX196662 DOB196662 DEF196662 CUJ196662 CKN196662 CAR196662 BQV196662 BGZ196662 AXD196662 ANH196662 ADL196662 TP196662 JT196662 X196674 WWF131126 WMJ131126 WCN131126 VSR131126 VIV131126 UYZ131126 UPD131126 UFH131126 TVL131126 TLP131126 TBT131126 SRX131126 SIB131126 RYF131126 ROJ131126 REN131126 QUR131126 QKV131126 QAZ131126 PRD131126 PHH131126 OXL131126 ONP131126 ODT131126 NTX131126 NKB131126 NAF131126 MQJ131126 MGN131126 LWR131126 LMV131126 LCZ131126 KTD131126 KJH131126 JZL131126 JPP131126 JFT131126 IVX131126 IMB131126 ICF131126 HSJ131126 HIN131126 GYR131126 GOV131126 GEZ131126 FVD131126 FLH131126 FBL131126 ERP131126 EHT131126 DXX131126 DOB131126 DEF131126 CUJ131126 CKN131126 CAR131126 BQV131126 BGZ131126 AXD131126 ANH131126 ADL131126 TP131126 JT131126 X131138 WWF65590 WMJ65590 WCN65590 VSR65590 VIV65590 UYZ65590 UPD65590 UFH65590 TVL65590 TLP65590 TBT65590 SRX65590 SIB65590 RYF65590 ROJ65590 REN65590 QUR65590 QKV65590 QAZ65590 PRD65590 PHH65590 OXL65590 ONP65590 ODT65590 NTX65590 NKB65590 NAF65590 MQJ65590 MGN65590 LWR65590 LMV65590 LCZ65590 KTD65590 KJH65590 JZL65590 JPP65590 JFT65590 IVX65590 IMB65590 ICF65590 HSJ65590 HIN65590 GYR65590 GOV65590 GEZ65590 FVD65590 FLH65590 FBL65590 ERP65590 EHT65590 DXX65590 DOB65590 DEF65590 CUJ65590 CKN65590 CAR65590 BQV65590 BGZ65590 AXD65590 ANH65590 ADL65590 TP65590 JT65590 X65602 WWR6 WMV6 WCZ6 VTD6 VJH6 UZL6 UPP6 UFT6 TVX6 TMB6 TCF6 SSJ6 SIN6 RYR6 ROV6 REZ6 QVD6 QLH6 QBL6 PRP6 PHT6 OXX6 OOB6 OEF6 NUJ6 NKN6 NAR6 MQV6 MGZ6 LXD6 LNH6 LDL6 KTP6 KJT6 JZX6 JQB6 JGF6 IWJ6 IMN6 ICR6 HSV6 HIZ6 GZD6 GPH6 GFL6 FVP6 FLT6 FBX6 ESB6 EIF6 DYJ6 DON6 DER6 CUV6 CKZ6 CBD6 BRH6 BHL6 AXP6 ANT6 ADX6 UB6 KF6 WWF983094 WWD983094 WMH983094 WCL983094 VSP983094 VIT983094 UYX983094 UPB983094 UFF983094 TVJ983094 TLN983094 TBR983094 SRV983094 SHZ983094 RYD983094 ROH983094 REL983094 QUP983094 QKT983094 QAX983094 PRB983094 PHF983094 OXJ983094 ONN983094 ODR983094 NTV983094 NJZ983094 NAD983094 MQH983094 MGL983094 LWP983094 LMT983094 LCX983094 KTB983094 KJF983094 JZJ983094 JPN983094 JFR983094 IVV983094 ILZ983094 ICD983094 HSH983094 HIL983094 GYP983094 GOT983094 GEX983094 FVB983094 FLF983094 FBJ983094 ERN983094 EHR983094 DXV983094 DNZ983094 DED983094 CUH983094 CKL983094 CAP983094 BQT983094 BGX983094 AXB983094 ANF983094 ADJ983094 TN983094 JR983094 V983106 WWD917558 WMH917558 WCL917558 VSP917558 VIT917558 UYX917558 UPB917558 UFF917558 TVJ917558 TLN917558 TBR917558 SRV917558 SHZ917558 RYD917558 ROH917558 REL917558 QUP917558 QKT917558 QAX917558 PRB917558 PHF917558 OXJ917558 ONN917558 ODR917558 NTV917558 NJZ917558 NAD917558 MQH917558 MGL917558 LWP917558 LMT917558 LCX917558 KTB917558 KJF917558 JZJ917558 JPN917558 JFR917558 IVV917558 ILZ917558 ICD917558 HSH917558 HIL917558 GYP917558 GOT917558 GEX917558 FVB917558 FLF917558 FBJ917558 ERN917558 EHR917558 DXV917558 DNZ917558 DED917558 CUH917558 CKL917558 CAP917558 BQT917558 BGX917558 AXB917558 ANF917558 ADJ917558 TN917558 JR917558 V917570 WWD852022 WMH852022 WCL852022 VSP852022 VIT852022 UYX852022 UPB852022 UFF852022 TVJ852022 TLN852022 TBR852022 SRV852022 SHZ852022 RYD852022 ROH852022 REL852022 QUP852022 QKT852022 QAX852022 PRB852022 PHF852022 OXJ852022 ONN852022 ODR852022 NTV852022 NJZ852022 NAD852022 MQH852022 MGL852022 LWP852022 LMT852022 LCX852022 KTB852022 KJF852022 JZJ852022 JPN852022 JFR852022 IVV852022 ILZ852022 ICD852022 HSH852022 HIL852022 GYP852022 GOT852022 GEX852022 FVB852022 FLF852022 FBJ852022 ERN852022 EHR852022 DXV852022 DNZ852022 DED852022 CUH852022 CKL852022 CAP852022 BQT852022 BGX852022 AXB852022 ANF852022 ADJ852022 TN852022 JR852022 V852034 WWD786486 WMH786486 WCL786486 VSP786486 VIT786486 UYX786486 UPB786486 UFF786486 TVJ786486 TLN786486 TBR786486 SRV786486 SHZ786486 RYD786486 ROH786486 REL786486 QUP786486 QKT786486 QAX786486 PRB786486 PHF786486 OXJ786486 ONN786486 ODR786486 NTV786486 NJZ786486 NAD786486 MQH786486 MGL786486 LWP786486 LMT786486 LCX786486 KTB786486 KJF786486 JZJ786486 JPN786486 JFR786486 IVV786486 ILZ786486 ICD786486 HSH786486 HIL786486 GYP786486 GOT786486 GEX786486 FVB786486 FLF786486 FBJ786486 ERN786486 EHR786486 DXV786486 DNZ786486 DED786486 CUH786486 CKL786486 CAP786486 BQT786486 BGX786486 AXB786486 ANF786486 ADJ786486 TN786486 JR786486 V786498 WWD720950 WMH720950 WCL720950 VSP720950 VIT720950 UYX720950 UPB720950 UFF720950 TVJ720950 TLN720950 TBR720950 SRV720950 SHZ720950 RYD720950 ROH720950 REL720950 QUP720950 QKT720950 QAX720950 PRB720950 PHF720950 OXJ720950 ONN720950 ODR720950 NTV720950 NJZ720950 NAD720950 MQH720950 MGL720950 LWP720950 LMT720950 LCX720950 KTB720950 KJF720950 JZJ720950 JPN720950 JFR720950 IVV720950 ILZ720950 ICD720950 HSH720950 HIL720950 GYP720950 GOT720950 GEX720950 FVB720950 FLF720950 FBJ720950 ERN720950 EHR720950 DXV720950 DNZ720950 DED720950 CUH720950 CKL720950 CAP720950 BQT720950 BGX720950 AXB720950 ANF720950 ADJ720950 TN720950 JR720950 V720962 WWD655414 WMH655414 WCL655414 VSP655414 VIT655414 UYX655414 UPB655414 UFF655414 TVJ655414 TLN655414 TBR655414 SRV655414 SHZ655414 RYD655414 ROH655414 REL655414 QUP655414 QKT655414 QAX655414 PRB655414 PHF655414 OXJ655414 ONN655414 ODR655414 NTV655414 NJZ655414 NAD655414 MQH655414 MGL655414 LWP655414 LMT655414 LCX655414 KTB655414 KJF655414 JZJ655414 JPN655414 JFR655414 IVV655414 ILZ655414 ICD655414 HSH655414 HIL655414 GYP655414 GOT655414 GEX655414 FVB655414 FLF655414 FBJ655414 ERN655414 EHR655414 DXV655414 DNZ655414 DED655414 CUH655414 CKL655414 CAP655414 BQT655414 BGX655414 AXB655414 ANF655414 ADJ655414 TN655414 JR655414 V655426 WWD589878 WMH589878 WCL589878 VSP589878 VIT589878 UYX589878 UPB589878 UFF589878 TVJ589878 TLN589878 TBR589878 SRV589878 SHZ589878 RYD589878 ROH589878 REL589878 QUP589878 QKT589878 QAX589878 PRB589878 PHF589878 OXJ589878 ONN589878 ODR589878 NTV589878 NJZ589878 NAD589878 MQH589878 MGL589878 LWP589878 LMT589878 LCX589878 KTB589878 KJF589878 JZJ589878 JPN589878 JFR589878 IVV589878 ILZ589878 ICD589878 HSH589878 HIL589878 GYP589878 GOT589878 GEX589878 FVB589878 FLF589878 FBJ589878 ERN589878 EHR589878 DXV589878 DNZ589878 DED589878 CUH589878 CKL589878 CAP589878 BQT589878 BGX589878 AXB589878 ANF589878 ADJ589878 TN589878 JR589878 V589890 WWD524342 WMH524342 WCL524342 VSP524342 VIT524342 UYX524342 UPB524342 UFF524342 TVJ524342 TLN524342 TBR524342 SRV524342 SHZ524342 RYD524342 ROH524342 REL524342 QUP524342 QKT524342 QAX524342 PRB524342 PHF524342 OXJ524342 ONN524342 ODR524342 NTV524342 NJZ524342 NAD524342 MQH524342 MGL524342 LWP524342 LMT524342 LCX524342 KTB524342 KJF524342 JZJ524342 JPN524342 JFR524342 IVV524342 ILZ524342 ICD524342 HSH524342 HIL524342 GYP524342 GOT524342 GEX524342 FVB524342 FLF524342 FBJ524342 ERN524342 EHR524342 DXV524342 DNZ524342 DED524342 CUH524342 CKL524342 CAP524342 BQT524342 BGX524342 AXB524342 ANF524342 ADJ524342 TN524342 JR524342 V524354 WWD458806 WMH458806 WCL458806 VSP458806 VIT458806 UYX458806 UPB458806 UFF458806 TVJ458806 TLN458806 TBR458806 SRV458806 SHZ458806 RYD458806 ROH458806 REL458806 QUP458806 QKT458806 QAX458806 PRB458806 PHF458806 OXJ458806 ONN458806 ODR458806 NTV458806 NJZ458806 NAD458806 MQH458806 MGL458806 LWP458806 LMT458806 LCX458806 KTB458806 KJF458806 JZJ458806 JPN458806 JFR458806 IVV458806 ILZ458806 ICD458806 HSH458806 HIL458806 GYP458806 GOT458806 GEX458806 FVB458806 FLF458806 FBJ458806 ERN458806 EHR458806 DXV458806 DNZ458806 DED458806 CUH458806 CKL458806 CAP458806 BQT458806 BGX458806 AXB458806 ANF458806 ADJ458806 TN458806 JR458806 V458818 WWD393270 WMH393270 WCL393270 VSP393270 VIT393270 UYX393270 UPB393270 UFF393270 TVJ393270 TLN393270 TBR393270 SRV393270 SHZ393270 RYD393270 ROH393270 REL393270 QUP393270 QKT393270 QAX393270 PRB393270 PHF393270 OXJ393270 ONN393270 ODR393270 NTV393270 NJZ393270 NAD393270 MQH393270 MGL393270 LWP393270 LMT393270 LCX393270 KTB393270 KJF393270 JZJ393270 JPN393270 JFR393270 IVV393270 ILZ393270 ICD393270 HSH393270 HIL393270 GYP393270 GOT393270 GEX393270 FVB393270 FLF393270 FBJ393270 ERN393270 EHR393270 DXV393270 DNZ393270 DED393270 CUH393270 CKL393270 CAP393270 BQT393270 BGX393270 AXB393270 ANF393270 ADJ393270 TN393270 JR393270 V393282 WWD327734 WMH327734 WCL327734 VSP327734 VIT327734 UYX327734 UPB327734 UFF327734 TVJ327734 TLN327734 TBR327734 SRV327734 SHZ327734 RYD327734 ROH327734 REL327734 QUP327734 QKT327734 QAX327734 PRB327734 PHF327734 OXJ327734 ONN327734 ODR327734 NTV327734 NJZ327734 NAD327734 MQH327734 MGL327734 LWP327734 LMT327734 LCX327734 KTB327734 KJF327734 JZJ327734 JPN327734 JFR327734 IVV327734 ILZ327734 ICD327734 HSH327734 HIL327734 GYP327734 GOT327734 GEX327734 FVB327734 FLF327734 FBJ327734 ERN327734 EHR327734 DXV327734 DNZ327734 DED327734 CUH327734 CKL327734 CAP327734 BQT327734 BGX327734 AXB327734 ANF327734 ADJ327734 TN327734 JR327734 V327746 WWD262198 WMH262198 WCL262198 VSP262198 VIT262198 UYX262198 UPB262198 UFF262198 TVJ262198 TLN262198 TBR262198 SRV262198 SHZ262198 RYD262198 ROH262198 REL262198 QUP262198 QKT262198 QAX262198 PRB262198 PHF262198 OXJ262198 ONN262198 ODR262198 NTV262198 NJZ262198 NAD262198 MQH262198 MGL262198 LWP262198 LMT262198 LCX262198 KTB262198 KJF262198 JZJ262198 JPN262198 JFR262198 IVV262198 ILZ262198 ICD262198 HSH262198 HIL262198 GYP262198 GOT262198 GEX262198 FVB262198 FLF262198 FBJ262198 ERN262198 EHR262198 DXV262198 DNZ262198 DED262198 CUH262198 CKL262198 CAP262198 BQT262198 BGX262198 AXB262198 ANF262198 ADJ262198 TN262198 JR262198 V262210 WWD196662 WMH196662 WCL196662 VSP196662 VIT196662 UYX196662 UPB196662 UFF196662 TVJ196662 TLN196662 TBR196662 SRV196662 SHZ196662 RYD196662 ROH196662 REL196662 QUP196662 QKT196662 QAX196662 PRB196662 PHF196662 OXJ196662 ONN196662 ODR196662 NTV196662 NJZ196662 NAD196662 MQH196662 MGL196662 LWP196662 LMT196662 LCX196662 KTB196662 KJF196662 JZJ196662 JPN196662 JFR196662 IVV196662 ILZ196662 ICD196662 HSH196662 HIL196662 GYP196662 GOT196662 GEX196662 FVB196662 FLF196662 FBJ196662 ERN196662 EHR196662 DXV196662 DNZ196662 DED196662 CUH196662 CKL196662 CAP196662 BQT196662 BGX196662 AXB196662 ANF196662 ADJ196662 TN196662 JR196662 V196674 WWD131126 WMH131126 WCL131126 VSP131126 VIT131126 UYX131126 UPB131126 UFF131126 TVJ131126 TLN131126 TBR131126 SRV131126 SHZ131126 RYD131126 ROH131126 REL131126 QUP131126 QKT131126 QAX131126 PRB131126 PHF131126 OXJ131126 ONN131126 ODR131126 NTV131126 NJZ131126 NAD131126 MQH131126 MGL131126 LWP131126 LMT131126 LCX131126 KTB131126 KJF131126 JZJ131126 JPN131126 JFR131126 IVV131126 ILZ131126 ICD131126 HSH131126 HIL131126 GYP131126 GOT131126 GEX131126 FVB131126 FLF131126 FBJ131126 ERN131126 EHR131126 DXV131126 DNZ131126 DED131126 CUH131126 CKL131126 CAP131126 BQT131126 BGX131126 AXB131126 ANF131126 ADJ131126 TN131126 JR131126 V131138 WWD65590 WMH65590 WCL65590 VSP65590 VIT65590 UYX65590 UPB65590 UFF65590 TVJ65590 TLN65590 TBR65590 SRV65590 SHZ65590 RYD65590 ROH65590 REL65590 QUP65590 QKT65590 QAX65590 PRB65590 PHF65590 OXJ65590 ONN65590 ODR65590 NTV65590 NJZ65590 NAD65590 MQH65590 MGL65590 LWP65590 LMT65590 LCX65590 KTB65590 KJF65590 JZJ65590 JPN65590 JFR65590 IVV65590 ILZ65590 ICD65590 HSH65590 HIL65590 GYP65590 GOT65590 GEX65590 FVB65590 FLF65590 FBJ65590 ERN65590 EHR65590 DXV65590 DNZ65590 DED65590 CUH65590 CKL65590 CAP65590 BQT65590 BGX65590 AXB65590 ANF65590 ADJ65590 TN65590 JR65590 V65602 WWP6 WMT6 WCX6 VTB6 VJF6 UZJ6 UPN6 UFR6 TVV6 TLZ6 TCD6 SSH6 SIL6 RYP6 ROT6 REX6 QVB6 QLF6 QBJ6 PRN6 PHR6 OXV6 ONZ6 OED6 NUH6 NKL6 NAP6 MQT6 MGX6 LXB6 LNF6 LDJ6 KTN6 KJR6 JZV6 JPZ6 JGD6 IWH6 IML6 ICP6 HST6 HIX6 GZB6 GPF6 GFJ6 FVN6 FLR6 FBV6 ERZ6 EID6 DYH6 DOL6 DEP6 CUT6 CKX6 CBB6 BRF6 BHJ6 AXN6 ANR6 ADV6 TZ6 KD6 V6 WWB983094 WMF983094 WCJ983094 VSN983094 VIR983094 UYV983094 UOZ983094 UFD983094 TVH983094 TLL983094 TBP983094 SRT983094 SHX983094 RYB983094 ROF983094 REJ983094 QUN983094 QKR983094 QAV983094 PQZ983094 PHD983094 OXH983094 ONL983094 ODP983094 NTT983094 NJX983094 NAB983094 MQF983094 MGJ983094 LWN983094 LMR983094 LCV983094 KSZ983094 KJD983094 JZH983094 JPL983094 JFP983094 IVT983094 ILX983094 ICB983094 HSF983094 HIJ983094 GYN983094 GOR983094 GEV983094 FUZ983094 FLD983094 FBH983094 ERL983094 EHP983094 DXT983094 DNX983094 DEB983094 CUF983094 CKJ983094 CAN983094 BQR983094 BGV983094 AWZ983094 AND983094 ADH983094 TL983094 JP983094 T983106 WWB917558 WMF917558 WCJ917558 VSN917558 VIR917558 UYV917558 UOZ917558 UFD917558 TVH917558 TLL917558 TBP917558 SRT917558 SHX917558 RYB917558 ROF917558 REJ917558 QUN917558 QKR917558 QAV917558 PQZ917558 PHD917558 OXH917558 ONL917558 ODP917558 NTT917558 NJX917558 NAB917558 MQF917558 MGJ917558 LWN917558 LMR917558 LCV917558 KSZ917558 KJD917558 JZH917558 JPL917558 JFP917558 IVT917558 ILX917558 ICB917558 HSF917558 HIJ917558 GYN917558 GOR917558 GEV917558 FUZ917558 FLD917558 FBH917558 ERL917558 EHP917558 DXT917558 DNX917558 DEB917558 CUF917558 CKJ917558 CAN917558 BQR917558 BGV917558 AWZ917558 AND917558 ADH917558 TL917558 JP917558 T917570 WWB852022 WMF852022 WCJ852022 VSN852022 VIR852022 UYV852022 UOZ852022 UFD852022 TVH852022 TLL852022 TBP852022 SRT852022 SHX852022 RYB852022 ROF852022 REJ852022 QUN852022 QKR852022 QAV852022 PQZ852022 PHD852022 OXH852022 ONL852022 ODP852022 NTT852022 NJX852022 NAB852022 MQF852022 MGJ852022 LWN852022 LMR852022 LCV852022 KSZ852022 KJD852022 JZH852022 JPL852022 JFP852022 IVT852022 ILX852022 ICB852022 HSF852022 HIJ852022 GYN852022 GOR852022 GEV852022 FUZ852022 FLD852022 FBH852022 ERL852022 EHP852022 DXT852022 DNX852022 DEB852022 CUF852022 CKJ852022 CAN852022 BQR852022 BGV852022 AWZ852022 AND852022 ADH852022 TL852022 JP852022 T852034 WWB786486 WMF786486 WCJ786486 VSN786486 VIR786486 UYV786486 UOZ786486 UFD786486 TVH786486 TLL786486 TBP786486 SRT786486 SHX786486 RYB786486 ROF786486 REJ786486 QUN786486 QKR786486 QAV786486 PQZ786486 PHD786486 OXH786486 ONL786486 ODP786486 NTT786486 NJX786486 NAB786486 MQF786486 MGJ786486 LWN786486 LMR786486 LCV786486 KSZ786486 KJD786486 JZH786486 JPL786486 JFP786486 IVT786486 ILX786486 ICB786486 HSF786486 HIJ786486 GYN786486 GOR786486 GEV786486 FUZ786486 FLD786486 FBH786486 ERL786486 EHP786486 DXT786486 DNX786486 DEB786486 CUF786486 CKJ786486 CAN786486 BQR786486 BGV786486 AWZ786486 AND786486 ADH786486 TL786486 JP786486 T786498 WWB720950 WMF720950 WCJ720950 VSN720950 VIR720950 UYV720950 UOZ720950 UFD720950 TVH720950 TLL720950 TBP720950 SRT720950 SHX720950 RYB720950 ROF720950 REJ720950 QUN720950 QKR720950 QAV720950 PQZ720950 PHD720950 OXH720950 ONL720950 ODP720950 NTT720950 NJX720950 NAB720950 MQF720950 MGJ720950 LWN720950 LMR720950 LCV720950 KSZ720950 KJD720950 JZH720950 JPL720950 JFP720950 IVT720950 ILX720950 ICB720950 HSF720950 HIJ720950 GYN720950 GOR720950 GEV720950 FUZ720950 FLD720950 FBH720950 ERL720950 EHP720950 DXT720950 DNX720950 DEB720950 CUF720950 CKJ720950 CAN720950 BQR720950 BGV720950 AWZ720950 AND720950 ADH720950 TL720950 JP720950 T720962 WWB655414 WMF655414 WCJ655414 VSN655414 VIR655414 UYV655414 UOZ655414 UFD655414 TVH655414 TLL655414 TBP655414 SRT655414 SHX655414 RYB655414 ROF655414 REJ655414 QUN655414 QKR655414 QAV655414 PQZ655414 PHD655414 OXH655414 ONL655414 ODP655414 NTT655414 NJX655414 NAB655414 MQF655414 MGJ655414 LWN655414 LMR655414 LCV655414 KSZ655414 KJD655414 JZH655414 JPL655414 JFP655414 IVT655414 ILX655414 ICB655414 HSF655414 HIJ655414 GYN655414 GOR655414 GEV655414 FUZ655414 FLD655414 FBH655414 ERL655414 EHP655414 DXT655414 DNX655414 DEB655414 CUF655414 CKJ655414 CAN655414 BQR655414 BGV655414 AWZ655414 AND655414 ADH655414 TL655414 JP655414 T655426 WWB589878 WMF589878 WCJ589878 VSN589878 VIR589878 UYV589878 UOZ589878 UFD589878 TVH589878 TLL589878 TBP589878 SRT589878 SHX589878 RYB589878 ROF589878 REJ589878 QUN589878 QKR589878 QAV589878 PQZ589878 PHD589878 OXH589878 ONL589878 ODP589878 NTT589878 NJX589878 NAB589878 MQF589878 MGJ589878 LWN589878 LMR589878 LCV589878 KSZ589878 KJD589878 JZH589878 JPL589878 JFP589878 IVT589878 ILX589878 ICB589878 HSF589878 HIJ589878 GYN589878 GOR589878 GEV589878 FUZ589878 FLD589878 FBH589878 ERL589878 EHP589878 DXT589878 DNX589878 DEB589878 CUF589878 CKJ589878 CAN589878 BQR589878 BGV589878 AWZ589878 AND589878 ADH589878 TL589878 JP589878 T589890 WWB524342 WMF524342 WCJ524342 VSN524342 VIR524342 UYV524342 UOZ524342 UFD524342 TVH524342 TLL524342 TBP524342 SRT524342 SHX524342 RYB524342 ROF524342 REJ524342 QUN524342 QKR524342 QAV524342 PQZ524342 PHD524342 OXH524342 ONL524342 ODP524342 NTT524342 NJX524342 NAB524342 MQF524342 MGJ524342 LWN524342 LMR524342 LCV524342 KSZ524342 KJD524342 JZH524342 JPL524342 JFP524342 IVT524342 ILX524342 ICB524342 HSF524342 HIJ524342 GYN524342 GOR524342 GEV524342 FUZ524342 FLD524342 FBH524342 ERL524342 EHP524342 DXT524342 DNX524342 DEB524342 CUF524342 CKJ524342 CAN524342 BQR524342 BGV524342 AWZ524342 AND524342 ADH524342 TL524342 JP524342 T524354 WWB458806 WMF458806 WCJ458806 VSN458806 VIR458806 UYV458806 UOZ458806 UFD458806 TVH458806 TLL458806 TBP458806 SRT458806 SHX458806 RYB458806 ROF458806 REJ458806 QUN458806 QKR458806 QAV458806 PQZ458806 PHD458806 OXH458806 ONL458806 ODP458806 NTT458806 NJX458806 NAB458806 MQF458806 MGJ458806 LWN458806 LMR458806 LCV458806 KSZ458806 KJD458806 JZH458806 JPL458806 JFP458806 IVT458806 ILX458806 ICB458806 HSF458806 HIJ458806 GYN458806 GOR458806 GEV458806 FUZ458806 FLD458806 FBH458806 ERL458806 EHP458806 DXT458806 DNX458806 DEB458806 CUF458806 CKJ458806 CAN458806 BQR458806 BGV458806 AWZ458806 AND458806 ADH458806 TL458806 JP458806 T458818 WWB393270 WMF393270 WCJ393270 VSN393270 VIR393270 UYV393270 UOZ393270 UFD393270 TVH393270 TLL393270 TBP393270 SRT393270 SHX393270 RYB393270 ROF393270 REJ393270 QUN393270 QKR393270 QAV393270 PQZ393270 PHD393270 OXH393270 ONL393270 ODP393270 NTT393270 NJX393270 NAB393270 MQF393270 MGJ393270 LWN393270 LMR393270 LCV393270 KSZ393270 KJD393270 JZH393270 JPL393270 JFP393270 IVT393270 ILX393270 ICB393270 HSF393270 HIJ393270 GYN393270 GOR393270 GEV393270 FUZ393270 FLD393270 FBH393270 ERL393270 EHP393270 DXT393270 DNX393270 DEB393270 CUF393270 CKJ393270 CAN393270 BQR393270 BGV393270 AWZ393270 AND393270 ADH393270 TL393270 JP393270 T393282 WWB327734 WMF327734 WCJ327734 VSN327734 VIR327734 UYV327734 UOZ327734 UFD327734 TVH327734 TLL327734 TBP327734 SRT327734 SHX327734 RYB327734 ROF327734 REJ327734 QUN327734 QKR327734 QAV327734 PQZ327734 PHD327734 OXH327734 ONL327734 ODP327734 NTT327734 NJX327734 NAB327734 MQF327734 MGJ327734 LWN327734 LMR327734 LCV327734 KSZ327734 KJD327734 JZH327734 JPL327734 JFP327734 IVT327734 ILX327734 ICB327734 HSF327734 HIJ327734 GYN327734 GOR327734 GEV327734 FUZ327734 FLD327734 FBH327734 ERL327734 EHP327734 DXT327734 DNX327734 DEB327734 CUF327734 CKJ327734 CAN327734 BQR327734 BGV327734 AWZ327734 AND327734 ADH327734 TL327734 JP327734 T327746 WWB262198 WMF262198 WCJ262198 VSN262198 VIR262198 UYV262198 UOZ262198 UFD262198 TVH262198 TLL262198 TBP262198 SRT262198 SHX262198 RYB262198 ROF262198 REJ262198 QUN262198 QKR262198 QAV262198 PQZ262198 PHD262198 OXH262198 ONL262198 ODP262198 NTT262198 NJX262198 NAB262198 MQF262198 MGJ262198 LWN262198 LMR262198 LCV262198 KSZ262198 KJD262198 JZH262198 JPL262198 JFP262198 IVT262198 ILX262198 ICB262198 HSF262198 HIJ262198 GYN262198 GOR262198 GEV262198 FUZ262198 FLD262198 FBH262198 ERL262198 EHP262198 DXT262198 DNX262198 DEB262198 CUF262198 CKJ262198 CAN262198 BQR262198 BGV262198 AWZ262198 AND262198 ADH262198 TL262198 JP262198 T262210 WWB196662 WMF196662 WCJ196662 VSN196662 VIR196662 UYV196662 UOZ196662 UFD196662 TVH196662 TLL196662 TBP196662 SRT196662 SHX196662 RYB196662 ROF196662 REJ196662 QUN196662 QKR196662 QAV196662 PQZ196662 PHD196662 OXH196662 ONL196662 ODP196662 NTT196662 NJX196662 NAB196662 MQF196662 MGJ196662 LWN196662 LMR196662 LCV196662 KSZ196662 KJD196662 JZH196662 JPL196662 JFP196662 IVT196662 ILX196662 ICB196662 HSF196662 HIJ196662 GYN196662 GOR196662 GEV196662 FUZ196662 FLD196662 FBH196662 ERL196662 EHP196662 DXT196662 DNX196662 DEB196662 CUF196662 CKJ196662 CAN196662 BQR196662 BGV196662 AWZ196662 AND196662 ADH196662 TL196662 JP196662 T196674 WWB131126 WMF131126 WCJ131126 VSN131126 VIR131126 UYV131126 UOZ131126 UFD131126 TVH131126 TLL131126 TBP131126 SRT131126 SHX131126 RYB131126 ROF131126 REJ131126 QUN131126 QKR131126 QAV131126 PQZ131126 PHD131126 OXH131126 ONL131126 ODP131126 NTT131126 NJX131126 NAB131126 MQF131126 MGJ131126 LWN131126 LMR131126 LCV131126 KSZ131126 KJD131126 JZH131126 JPL131126 JFP131126 IVT131126 ILX131126 ICB131126 HSF131126 HIJ131126 GYN131126 GOR131126 GEV131126 FUZ131126 FLD131126 FBH131126 ERL131126 EHP131126 DXT131126 DNX131126 DEB131126 CUF131126 CKJ131126 CAN131126 BQR131126 BGV131126 AWZ131126 AND131126 ADH131126 TL131126 JP131126 T131138 WWB65590 WMF65590 WCJ65590 VSN65590 VIR65590 UYV65590 UOZ65590 UFD65590 TVH65590 TLL65590 TBP65590 SRT65590 SHX65590 RYB65590 ROF65590 REJ65590 QUN65590 QKR65590 QAV65590 PQZ65590 PHD65590 OXH65590 ONL65590 ODP65590 NTT65590 NJX65590 NAB65590 MQF65590 MGJ65590 LWN65590 LMR65590 LCV65590 KSZ65590 KJD65590 JZH65590 JPL65590 JFP65590 IVT65590 ILX65590 ICB65590 HSF65590 HIJ65590 GYN65590 GOR65590 GEV65590 FUZ65590 FLD65590 FBH65590 ERL65590 EHP65590 DXT65590 DNX65590 DEB65590 CUF65590 CKJ65590 CAN65590 BQR65590 BGV65590 AWZ65590 AND65590 ADH65590 TL65590 JP65590 T65602 WWN6 WMR6 WCV6 VSZ6 VJD6 UZH6 UPL6 UFP6 TVT6 TLX6 TCB6 SSF6 SIJ6 RYN6 ROR6 REV6 QUZ6 QLD6 QBH6 PRL6 PHP6 OXT6 ONX6 OEB6 NUF6 NKJ6 NAN6 MQR6 MGV6 LWZ6 LND6 LDH6 KTL6 KJP6 JZT6 JPX6 JGB6 IWF6 IMJ6 ICN6 HSR6 HIV6 GYZ6 GPD6 GFH6 FVL6 FLP6 FBT6 ERX6 EIB6 DYF6 DOJ6 DEN6 CUR6 CKV6 CAZ6 BRD6 BHH6 AXL6 ANP6 ADT6 TX6 KB6 T6 WVZ983094 WMD983094 WCH983094 VSL983094 VIP983094 UYT983094 UOX983094 UFB983094 TVF983094 TLJ983094 TBN983094 SRR983094 SHV983094 RXZ983094 ROD983094 REH983094 QUL983094 QKP983094 QAT983094 PQX983094 PHB983094 OXF983094 ONJ983094 ODN983094 NTR983094 NJV983094 MZZ983094 MQD983094 MGH983094 LWL983094 LMP983094 LCT983094 KSX983094 KJB983094 JZF983094 JPJ983094 JFN983094 IVR983094 ILV983094 IBZ983094 HSD983094 HIH983094 GYL983094 GOP983094 GET983094 FUX983094 FLB983094 FBF983094 ERJ983094 EHN983094 DXR983094 DNV983094 DDZ983094 CUD983094 CKH983094 CAL983094 BQP983094 BGT983094 AWX983094 ANB983094 ADF983094 TJ983094 JN983094 R983106 WVZ917558 WMD917558 WCH917558 VSL917558 VIP917558 UYT917558 UOX917558 UFB917558 TVF917558 TLJ917558 TBN917558 SRR917558 SHV917558 RXZ917558 ROD917558 REH917558 QUL917558 QKP917558 QAT917558 PQX917558 PHB917558 OXF917558 ONJ917558 ODN917558 NTR917558 NJV917558 MZZ917558 MQD917558 MGH917558 LWL917558 LMP917558 LCT917558 KSX917558 KJB917558 JZF917558 JPJ917558 JFN917558 IVR917558 ILV917558 IBZ917558 HSD917558 HIH917558 GYL917558 GOP917558 GET917558 FUX917558 FLB917558 FBF917558 ERJ917558 EHN917558 DXR917558 DNV917558 DDZ917558 CUD917558 CKH917558 CAL917558 BQP917558 BGT917558 AWX917558 ANB917558 ADF917558 TJ917558 JN917558 R917570 WVZ852022 WMD852022 WCH852022 VSL852022 VIP852022 UYT852022 UOX852022 UFB852022 TVF852022 TLJ852022 TBN852022 SRR852022 SHV852022 RXZ852022 ROD852022 REH852022 QUL852022 QKP852022 QAT852022 PQX852022 PHB852022 OXF852022 ONJ852022 ODN852022 NTR852022 NJV852022 MZZ852022 MQD852022 MGH852022 LWL852022 LMP852022 LCT852022 KSX852022 KJB852022 JZF852022 JPJ852022 JFN852022 IVR852022 ILV852022 IBZ852022 HSD852022 HIH852022 GYL852022 GOP852022 GET852022 FUX852022 FLB852022 FBF852022 ERJ852022 EHN852022 DXR852022 DNV852022 DDZ852022 CUD852022 CKH852022 CAL852022 BQP852022 BGT852022 AWX852022 ANB852022 ADF852022 TJ852022 JN852022 R852034 WVZ786486 WMD786486 WCH786486 VSL786486 VIP786486 UYT786486 UOX786486 UFB786486 TVF786486 TLJ786486 TBN786486 SRR786486 SHV786486 RXZ786486 ROD786486 REH786486 QUL786486 QKP786486 QAT786486 PQX786486 PHB786486 OXF786486 ONJ786486 ODN786486 NTR786486 NJV786486 MZZ786486 MQD786486 MGH786486 LWL786486 LMP786486 LCT786486 KSX786486 KJB786486 JZF786486 JPJ786486 JFN786486 IVR786486 ILV786486 IBZ786486 HSD786486 HIH786486 GYL786486 GOP786486 GET786486 FUX786486 FLB786486 FBF786486 ERJ786486 EHN786486 DXR786486 DNV786486 DDZ786486 CUD786486 CKH786486 CAL786486 BQP786486 BGT786486 AWX786486 ANB786486 ADF786486 TJ786486 JN786486 R786498 WVZ720950 WMD720950 WCH720950 VSL720950 VIP720950 UYT720950 UOX720950 UFB720950 TVF720950 TLJ720950 TBN720950 SRR720950 SHV720950 RXZ720950 ROD720950 REH720950 QUL720950 QKP720950 QAT720950 PQX720950 PHB720950 OXF720950 ONJ720950 ODN720950 NTR720950 NJV720950 MZZ720950 MQD720950 MGH720950 LWL720950 LMP720950 LCT720950 KSX720950 KJB720950 JZF720950 JPJ720950 JFN720950 IVR720950 ILV720950 IBZ720950 HSD720950 HIH720950 GYL720950 GOP720950 GET720950 FUX720950 FLB720950 FBF720950 ERJ720950 EHN720950 DXR720950 DNV720950 DDZ720950 CUD720950 CKH720950 CAL720950 BQP720950 BGT720950 AWX720950 ANB720950 ADF720950 TJ720950 JN720950 R720962 WVZ655414 WMD655414 WCH655414 VSL655414 VIP655414 UYT655414 UOX655414 UFB655414 TVF655414 TLJ655414 TBN655414 SRR655414 SHV655414 RXZ655414 ROD655414 REH655414 QUL655414 QKP655414 QAT655414 PQX655414 PHB655414 OXF655414 ONJ655414 ODN655414 NTR655414 NJV655414 MZZ655414 MQD655414 MGH655414 LWL655414 LMP655414 LCT655414 KSX655414 KJB655414 JZF655414 JPJ655414 JFN655414 IVR655414 ILV655414 IBZ655414 HSD655414 HIH655414 GYL655414 GOP655414 GET655414 FUX655414 FLB655414 FBF655414 ERJ655414 EHN655414 DXR655414 DNV655414 DDZ655414 CUD655414 CKH655414 CAL655414 BQP655414 BGT655414 AWX655414 ANB655414 ADF655414 TJ655414 JN655414 R655426 WVZ589878 WMD589878 WCH589878 VSL589878 VIP589878 UYT589878 UOX589878 UFB589878 TVF589878 TLJ589878 TBN589878 SRR589878 SHV589878 RXZ589878 ROD589878 REH589878 QUL589878 QKP589878 QAT589878 PQX589878 PHB589878 OXF589878 ONJ589878 ODN589878 NTR589878 NJV589878 MZZ589878 MQD589878 MGH589878 LWL589878 LMP589878 LCT589878 KSX589878 KJB589878 JZF589878 JPJ589878 JFN589878 IVR589878 ILV589878 IBZ589878 HSD589878 HIH589878 GYL589878 GOP589878 GET589878 FUX589878 FLB589878 FBF589878 ERJ589878 EHN589878 DXR589878 DNV589878 DDZ589878 CUD589878 CKH589878 CAL589878 BQP589878 BGT589878 AWX589878 ANB589878 ADF589878 TJ589878 JN589878 R589890 WVZ524342 WMD524342 WCH524342 VSL524342 VIP524342 UYT524342 UOX524342 UFB524342 TVF524342 TLJ524342 TBN524342 SRR524342 SHV524342 RXZ524342 ROD524342 REH524342 QUL524342 QKP524342 QAT524342 PQX524342 PHB524342 OXF524342 ONJ524342 ODN524342 NTR524342 NJV524342 MZZ524342 MQD524342 MGH524342 LWL524342 LMP524342 LCT524342 KSX524342 KJB524342 JZF524342 JPJ524342 JFN524342 IVR524342 ILV524342 IBZ524342 HSD524342 HIH524342 GYL524342 GOP524342 GET524342 FUX524342 FLB524342 FBF524342 ERJ524342 EHN524342 DXR524342 DNV524342 DDZ524342 CUD524342 CKH524342 CAL524342 BQP524342 BGT524342 AWX524342 ANB524342 ADF524342 TJ524342 JN524342 R524354 WVZ458806 WMD458806 WCH458806 VSL458806 VIP458806 UYT458806 UOX458806 UFB458806 TVF458806 TLJ458806 TBN458806 SRR458806 SHV458806 RXZ458806 ROD458806 REH458806 QUL458806 QKP458806 QAT458806 PQX458806 PHB458806 OXF458806 ONJ458806 ODN458806 NTR458806 NJV458806 MZZ458806 MQD458806 MGH458806 LWL458806 LMP458806 LCT458806 KSX458806 KJB458806 JZF458806 JPJ458806 JFN458806 IVR458806 ILV458806 IBZ458806 HSD458806 HIH458806 GYL458806 GOP458806 GET458806 FUX458806 FLB458806 FBF458806 ERJ458806 EHN458806 DXR458806 DNV458806 DDZ458806 CUD458806 CKH458806 CAL458806 BQP458806 BGT458806 AWX458806 ANB458806 ADF458806 TJ458806 JN458806 R458818 WVZ393270 WMD393270 WCH393270 VSL393270 VIP393270 UYT393270 UOX393270 UFB393270 TVF393270 TLJ393270 TBN393270 SRR393270 SHV393270 RXZ393270 ROD393270 REH393270 QUL393270 QKP393270 QAT393270 PQX393270 PHB393270 OXF393270 ONJ393270 ODN393270 NTR393270 NJV393270 MZZ393270 MQD393270 MGH393270 LWL393270 LMP393270 LCT393270 KSX393270 KJB393270 JZF393270 JPJ393270 JFN393270 IVR393270 ILV393270 IBZ393270 HSD393270 HIH393270 GYL393270 GOP393270 GET393270 FUX393270 FLB393270 FBF393270 ERJ393270 EHN393270 DXR393270 DNV393270 DDZ393270 CUD393270 CKH393270 CAL393270 BQP393270 BGT393270 AWX393270 ANB393270 ADF393270 TJ393270 JN393270 R393282 WVZ327734 WMD327734 WCH327734 VSL327734 VIP327734 UYT327734 UOX327734 UFB327734 TVF327734 TLJ327734 TBN327734 SRR327734 SHV327734 RXZ327734 ROD327734 REH327734 QUL327734 QKP327734 QAT327734 PQX327734 PHB327734 OXF327734 ONJ327734 ODN327734 NTR327734 NJV327734 MZZ327734 MQD327734 MGH327734 LWL327734 LMP327734 LCT327734 KSX327734 KJB327734 JZF327734 JPJ327734 JFN327734 IVR327734 ILV327734 IBZ327734 HSD327734 HIH327734 GYL327734 GOP327734 GET327734 FUX327734 FLB327734 FBF327734 ERJ327734 EHN327734 DXR327734 DNV327734 DDZ327734 CUD327734 CKH327734 CAL327734 BQP327734 BGT327734 AWX327734 ANB327734 ADF327734 TJ327734 JN327734 R327746 WVZ262198 WMD262198 WCH262198 VSL262198 VIP262198 UYT262198 UOX262198 UFB262198 TVF262198 TLJ262198 TBN262198 SRR262198 SHV262198 RXZ262198 ROD262198 REH262198 QUL262198 QKP262198 QAT262198 PQX262198 PHB262198 OXF262198 ONJ262198 ODN262198 NTR262198 NJV262198 MZZ262198 MQD262198 MGH262198 LWL262198 LMP262198 LCT262198 KSX262198 KJB262198 JZF262198 JPJ262198 JFN262198 IVR262198 ILV262198 IBZ262198 HSD262198 HIH262198 GYL262198 GOP262198 GET262198 FUX262198 FLB262198 FBF262198 ERJ262198 EHN262198 DXR262198 DNV262198 DDZ262198 CUD262198 CKH262198 CAL262198 BQP262198 BGT262198 AWX262198 ANB262198 ADF262198 TJ262198 JN262198 R262210 WVZ196662 WMD196662 WCH196662 VSL196662 VIP196662 UYT196662 UOX196662 UFB196662 TVF196662 TLJ196662 TBN196662 SRR196662 SHV196662 RXZ196662 ROD196662 REH196662 QUL196662 QKP196662 QAT196662 PQX196662 PHB196662 OXF196662 ONJ196662 ODN196662 NTR196662 NJV196662 MZZ196662 MQD196662 MGH196662 LWL196662 LMP196662 LCT196662 KSX196662 KJB196662 JZF196662 JPJ196662 JFN196662 IVR196662 ILV196662 IBZ196662 HSD196662 HIH196662 GYL196662 GOP196662 GET196662 FUX196662 FLB196662 FBF196662 ERJ196662 EHN196662 DXR196662 DNV196662 DDZ196662 CUD196662 CKH196662 CAL196662 BQP196662 BGT196662 AWX196662 ANB196662 ADF196662 TJ196662 JN196662 R196674 WVZ131126 WMD131126 WCH131126 VSL131126 VIP131126 UYT131126 UOX131126 UFB131126 TVF131126 TLJ131126 TBN131126 SRR131126 SHV131126 RXZ131126 ROD131126 REH131126 QUL131126 QKP131126 QAT131126 PQX131126 PHB131126 OXF131126 ONJ131126 ODN131126 NTR131126 NJV131126 MZZ131126 MQD131126 MGH131126 LWL131126 LMP131126 LCT131126 KSX131126 KJB131126 JZF131126 JPJ131126 JFN131126 IVR131126 ILV131126 IBZ131126 HSD131126 HIH131126 GYL131126 GOP131126 GET131126 FUX131126 FLB131126 FBF131126 ERJ131126 EHN131126 DXR131126 DNV131126 DDZ131126 CUD131126 CKH131126 CAL131126 BQP131126 BGT131126 AWX131126 ANB131126 ADF131126 TJ131126 JN131126 R131138 WVZ65590 WMD65590 WCH65590 VSL65590 VIP65590 UYT65590 UOX65590 UFB65590 TVF65590 TLJ65590 TBN65590 SRR65590 SHV65590 RXZ65590 ROD65590 REH65590 QUL65590 QKP65590 QAT65590 PQX65590 PHB65590 OXF65590 ONJ65590 ODN65590 NTR65590 NJV65590 MZZ65590 MQD65590 MGH65590 LWL65590 LMP65590 LCT65590 KSX65590 KJB65590 JZF65590 JPJ65590 JFN65590 IVR65590 ILV65590 IBZ65590 HSD65590 HIH65590 GYL65590 GOP65590 GET65590 FUX65590 FLB65590 FBF65590 ERJ65590 EHN65590 DXR65590 DNV65590 DDZ65590 CUD65590 CKH65590 CAL65590 BQP65590 BGT65590 AWX65590 ANB65590 ADF65590 TJ65590 JN65590 R65602 WWL6 WMP6 WCT6 VSX6 VJB6 UZF6 UPJ6 UFN6 TVR6 TLV6 TBZ6 SSD6 SIH6 RYL6 ROP6 RET6 QUX6 QLB6 QBF6 PRJ6 PHN6 OXR6 ONV6 ODZ6 NUD6 NKH6 NAL6 MQP6 MGT6 LWX6 LNB6 LDF6 KTJ6 KJN6 JZR6 JPV6 JFZ6 IWD6 IMH6 ICL6 HSP6 HIT6 GYX6 GPB6 GFF6 FVJ6 FLN6 FBR6 ERV6 EHZ6 DYD6 DOH6 DEL6 CUP6 CKT6 CAX6 BRB6 BHF6 AXJ6 ANN6 ADR6 TV6 JZ6 R6 WVX983094 WMB983094 WCF983094 VSJ983094 VIN983094 UYR983094 UOV983094 UEZ983094 TVD983094 TLH983094 TBL983094 SRP983094 SHT983094 RXX983094 ROB983094 REF983094 QUJ983094 QKN983094 QAR983094 PQV983094 PGZ983094 OXD983094 ONH983094 ODL983094 NTP983094 NJT983094 MZX983094 MQB983094 MGF983094 LWJ983094 LMN983094 LCR983094 KSV983094 KIZ983094 JZD983094 JPH983094 JFL983094 IVP983094 ILT983094 IBX983094 HSB983094 HIF983094 GYJ983094 GON983094 GER983094 FUV983094 FKZ983094 FBD983094 ERH983094 EHL983094 DXP983094 DNT983094 DDX983094 CUB983094 CKF983094 CAJ983094 BQN983094 BGR983094 AWV983094 AMZ983094 ADD983094 TH983094 JL983094 P983106 WVX917558 WMB917558 WCF917558 VSJ917558 VIN917558 UYR917558 UOV917558 UEZ917558 TVD917558 TLH917558 TBL917558 SRP917558 SHT917558 RXX917558 ROB917558 REF917558 QUJ917558 QKN917558 QAR917558 PQV917558 PGZ917558 OXD917558 ONH917558 ODL917558 NTP917558 NJT917558 MZX917558 MQB917558 MGF917558 LWJ917558 LMN917558 LCR917558 KSV917558 KIZ917558 JZD917558 JPH917558 JFL917558 IVP917558 ILT917558 IBX917558 HSB917558 HIF917558 GYJ917558 GON917558 GER917558 FUV917558 FKZ917558 FBD917558 ERH917558 EHL917558 DXP917558 DNT917558 DDX917558 CUB917558 CKF917558 CAJ917558 BQN917558 BGR917558 AWV917558 AMZ917558 ADD917558 TH917558 JL917558 P917570 WVX852022 WMB852022 WCF852022 VSJ852022 VIN852022 UYR852022 UOV852022 UEZ852022 TVD852022 TLH852022 TBL852022 SRP852022 SHT852022 RXX852022 ROB852022 REF852022 QUJ852022 QKN852022 QAR852022 PQV852022 PGZ852022 OXD852022 ONH852022 ODL852022 NTP852022 NJT852022 MZX852022 MQB852022 MGF852022 LWJ852022 LMN852022 LCR852022 KSV852022 KIZ852022 JZD852022 JPH852022 JFL852022 IVP852022 ILT852022 IBX852022 HSB852022 HIF852022 GYJ852022 GON852022 GER852022 FUV852022 FKZ852022 FBD852022 ERH852022 EHL852022 DXP852022 DNT852022 DDX852022 CUB852022 CKF852022 CAJ852022 BQN852022 BGR852022 AWV852022 AMZ852022 ADD852022 TH852022 JL852022 P852034 WVX786486 WMB786486 WCF786486 VSJ786486 VIN786486 UYR786486 UOV786486 UEZ786486 TVD786486 TLH786486 TBL786486 SRP786486 SHT786486 RXX786486 ROB786486 REF786486 QUJ786486 QKN786486 QAR786486 PQV786486 PGZ786486 OXD786486 ONH786486 ODL786486 NTP786486 NJT786486 MZX786486 MQB786486 MGF786486 LWJ786486 LMN786486 LCR786486 KSV786486 KIZ786486 JZD786486 JPH786486 JFL786486 IVP786486 ILT786486 IBX786486 HSB786486 HIF786486 GYJ786486 GON786486 GER786486 FUV786486 FKZ786486 FBD786486 ERH786486 EHL786486 DXP786486 DNT786486 DDX786486 CUB786486 CKF786486 CAJ786486 BQN786486 BGR786486 AWV786486 AMZ786486 ADD786486 TH786486 JL786486 P786498 WVX720950 WMB720950 WCF720950 VSJ720950 VIN720950 UYR720950 UOV720950 UEZ720950 TVD720950 TLH720950 TBL720950 SRP720950 SHT720950 RXX720950 ROB720950 REF720950 QUJ720950 QKN720950 QAR720950 PQV720950 PGZ720950 OXD720950 ONH720950 ODL720950 NTP720950 NJT720950 MZX720950 MQB720950 MGF720950 LWJ720950 LMN720950 LCR720950 KSV720950 KIZ720950 JZD720950 JPH720950 JFL720950 IVP720950 ILT720950 IBX720950 HSB720950 HIF720950 GYJ720950 GON720950 GER720950 FUV720950 FKZ720950 FBD720950 ERH720950 EHL720950 DXP720950 DNT720950 DDX720950 CUB720950 CKF720950 CAJ720950 BQN720950 BGR720950 AWV720950 AMZ720950 ADD720950 TH720950 JL720950 P720962 WVX655414 WMB655414 WCF655414 VSJ655414 VIN655414 UYR655414 UOV655414 UEZ655414 TVD655414 TLH655414 TBL655414 SRP655414 SHT655414 RXX655414 ROB655414 REF655414 QUJ655414 QKN655414 QAR655414 PQV655414 PGZ655414 OXD655414 ONH655414 ODL655414 NTP655414 NJT655414 MZX655414 MQB655414 MGF655414 LWJ655414 LMN655414 LCR655414 KSV655414 KIZ655414 JZD655414 JPH655414 JFL655414 IVP655414 ILT655414 IBX655414 HSB655414 HIF655414 GYJ655414 GON655414 GER655414 FUV655414 FKZ655414 FBD655414 ERH655414 EHL655414 DXP655414 DNT655414 DDX655414 CUB655414 CKF655414 CAJ655414 BQN655414 BGR655414 AWV655414 AMZ655414 ADD655414 TH655414 JL655414 P655426 WVX589878 WMB589878 WCF589878 VSJ589878 VIN589878 UYR589878 UOV589878 UEZ589878 TVD589878 TLH589878 TBL589878 SRP589878 SHT589878 RXX589878 ROB589878 REF589878 QUJ589878 QKN589878 QAR589878 PQV589878 PGZ589878 OXD589878 ONH589878 ODL589878 NTP589878 NJT589878 MZX589878 MQB589878 MGF589878 LWJ589878 LMN589878 LCR589878 KSV589878 KIZ589878 JZD589878 JPH589878 JFL589878 IVP589878 ILT589878 IBX589878 HSB589878 HIF589878 GYJ589878 GON589878 GER589878 FUV589878 FKZ589878 FBD589878 ERH589878 EHL589878 DXP589878 DNT589878 DDX589878 CUB589878 CKF589878 CAJ589878 BQN589878 BGR589878 AWV589878 AMZ589878 ADD589878 TH589878 JL589878 P589890 WVX524342 WMB524342 WCF524342 VSJ524342 VIN524342 UYR524342 UOV524342 UEZ524342 TVD524342 TLH524342 TBL524342 SRP524342 SHT524342 RXX524342 ROB524342 REF524342 QUJ524342 QKN524342 QAR524342 PQV524342 PGZ524342 OXD524342 ONH524342 ODL524342 NTP524342 NJT524342 MZX524342 MQB524342 MGF524342 LWJ524342 LMN524342 LCR524342 KSV524342 KIZ524342 JZD524342 JPH524342 JFL524342 IVP524342 ILT524342 IBX524342 HSB524342 HIF524342 GYJ524342 GON524342 GER524342 FUV524342 FKZ524342 FBD524342 ERH524342 EHL524342 DXP524342 DNT524342 DDX524342 CUB524342 CKF524342 CAJ524342 BQN524342 BGR524342 AWV524342 AMZ524342 ADD524342 TH524342 JL524342 P524354 WVX458806 WMB458806 WCF458806 VSJ458806 VIN458806 UYR458806 UOV458806 UEZ458806 TVD458806 TLH458806 TBL458806 SRP458806 SHT458806 RXX458806 ROB458806 REF458806 QUJ458806 QKN458806 QAR458806 PQV458806 PGZ458806 OXD458806 ONH458806 ODL458806 NTP458806 NJT458806 MZX458806 MQB458806 MGF458806 LWJ458806 LMN458806 LCR458806 KSV458806 KIZ458806 JZD458806 JPH458806 JFL458806 IVP458806 ILT458806 IBX458806 HSB458806 HIF458806 GYJ458806 GON458806 GER458806 FUV458806 FKZ458806 FBD458806 ERH458806 EHL458806 DXP458806 DNT458806 DDX458806 CUB458806 CKF458806 CAJ458806 BQN458806 BGR458806 AWV458806 AMZ458806 ADD458806 TH458806 JL458806 P458818 WVX393270 WMB393270 WCF393270 VSJ393270 VIN393270 UYR393270 UOV393270 UEZ393270 TVD393270 TLH393270 TBL393270 SRP393270 SHT393270 RXX393270 ROB393270 REF393270 QUJ393270 QKN393270 QAR393270 PQV393270 PGZ393270 OXD393270 ONH393270 ODL393270 NTP393270 NJT393270 MZX393270 MQB393270 MGF393270 LWJ393270 LMN393270 LCR393270 KSV393270 KIZ393270 JZD393270 JPH393270 JFL393270 IVP393270 ILT393270 IBX393270 HSB393270 HIF393270 GYJ393270 GON393270 GER393270 FUV393270 FKZ393270 FBD393270 ERH393270 EHL393270 DXP393270 DNT393270 DDX393270 CUB393270 CKF393270 CAJ393270 BQN393270 BGR393270 AWV393270 AMZ393270 ADD393270 TH393270 JL393270 P393282 WVX327734 WMB327734 WCF327734 VSJ327734 VIN327734 UYR327734 UOV327734 UEZ327734 TVD327734 TLH327734 TBL327734 SRP327734 SHT327734 RXX327734 ROB327734 REF327734 QUJ327734 QKN327734 QAR327734 PQV327734 PGZ327734 OXD327734 ONH327734 ODL327734 NTP327734 NJT327734 MZX327734 MQB327734 MGF327734 LWJ327734 LMN327734 LCR327734 KSV327734 KIZ327734 JZD327734 JPH327734 JFL327734 IVP327734 ILT327734 IBX327734 HSB327734 HIF327734 GYJ327734 GON327734 GER327734 FUV327734 FKZ327734 FBD327734 ERH327734 EHL327734 DXP327734 DNT327734 DDX327734 CUB327734 CKF327734 CAJ327734 BQN327734 BGR327734 AWV327734 AMZ327734 ADD327734 TH327734 JL327734 P327746 WVX262198 WMB262198 WCF262198 VSJ262198 VIN262198 UYR262198 UOV262198 UEZ262198 TVD262198 TLH262198 TBL262198 SRP262198 SHT262198 RXX262198 ROB262198 REF262198 QUJ262198 QKN262198 QAR262198 PQV262198 PGZ262198 OXD262198 ONH262198 ODL262198 NTP262198 NJT262198 MZX262198 MQB262198 MGF262198 LWJ262198 LMN262198 LCR262198 KSV262198 KIZ262198 JZD262198 JPH262198 JFL262198 IVP262198 ILT262198 IBX262198 HSB262198 HIF262198 GYJ262198 GON262198 GER262198 FUV262198 FKZ262198 FBD262198 ERH262198 EHL262198 DXP262198 DNT262198 DDX262198 CUB262198 CKF262198 CAJ262198 BQN262198 BGR262198 AWV262198 AMZ262198 ADD262198 TH262198 JL262198 P262210 WVX196662 WMB196662 WCF196662 VSJ196662 VIN196662 UYR196662 UOV196662 UEZ196662 TVD196662 TLH196662 TBL196662 SRP196662 SHT196662 RXX196662 ROB196662 REF196662 QUJ196662 QKN196662 QAR196662 PQV196662 PGZ196662 OXD196662 ONH196662 ODL196662 NTP196662 NJT196662 MZX196662 MQB196662 MGF196662 LWJ196662 LMN196662 LCR196662 KSV196662 KIZ196662 JZD196662 JPH196662 JFL196662 IVP196662 ILT196662 IBX196662 HSB196662 HIF196662 GYJ196662 GON196662 GER196662 FUV196662 FKZ196662 FBD196662 ERH196662 EHL196662 DXP196662 DNT196662 DDX196662 CUB196662 CKF196662 CAJ196662 BQN196662 BGR196662 AWV196662 AMZ196662 ADD196662 TH196662 JL196662 P196674 WVX131126 WMB131126 WCF131126 VSJ131126 VIN131126 UYR131126 UOV131126 UEZ131126 TVD131126 TLH131126 TBL131126 SRP131126 SHT131126 RXX131126 ROB131126 REF131126 QUJ131126 QKN131126 QAR131126 PQV131126 PGZ131126 OXD131126 ONH131126 ODL131126 NTP131126 NJT131126 MZX131126 MQB131126 MGF131126 LWJ131126 LMN131126 LCR131126 KSV131126 KIZ131126 JZD131126 JPH131126 JFL131126 IVP131126 ILT131126 IBX131126 HSB131126 HIF131126 GYJ131126 GON131126 GER131126 FUV131126 FKZ131126 FBD131126 ERH131126 EHL131126 DXP131126 DNT131126 DDX131126 CUB131126 CKF131126 CAJ131126 BQN131126 BGR131126 AWV131126 AMZ131126 ADD131126 TH131126 JL131126 P131138 WVX65590 WMB65590 WCF65590 VSJ65590 VIN65590 UYR65590 UOV65590 UEZ65590 TVD65590 TLH65590 TBL65590 SRP65590 SHT65590 RXX65590 ROB65590 REF65590 QUJ65590 QKN65590 QAR65590 PQV65590 PGZ65590 OXD65590 ONH65590 ODL65590 NTP65590 NJT65590 MZX65590 MQB65590 MGF65590 LWJ65590 LMN65590 LCR65590 KSV65590 KIZ65590 JZD65590 JPH65590 JFL65590 IVP65590 ILT65590 IBX65590 HSB65590 HIF65590 GYJ65590 GON65590 GER65590 FUV65590 FKZ65590 FBD65590 ERH65590 EHL65590 DXP65590 DNT65590 DDX65590 CUB65590 CKF65590 CAJ65590 BQN65590 BGR65590 AWV65590 AMZ65590 ADD65590 TH65590 JL65590 P65602 WWJ6 WMN6 WCR6 VSV6 VIZ6 UZD6 UPH6 UFL6 TVP6 TLT6 TBX6 SSB6 SIF6 RYJ6 RON6 RER6 QUV6 QKZ6 QBD6 PRH6 PHL6 OXP6 ONT6 ODX6 NUB6 NKF6 NAJ6 MQN6 MGR6 LWV6 LMZ6 LDD6 KTH6 KJL6 JZP6 JPT6 JFX6 IWB6 IMF6 ICJ6 HSN6 HIR6 GYV6 GOZ6 GFD6 FVH6 FLL6 FBP6 ERT6 EHX6 DYB6 DOF6 DEJ6 CUN6 CKR6 CAV6 BQZ6 BHD6 AXH6 ANL6 ADP6 TT6 JX6 P6 WVT983094 WLX983094 WCB983094 VSF983094 VIJ983094 UYN983094 UOR983094 UEV983094 TUZ983094 TLD983094 TBH983094 SRL983094 SHP983094 RXT983094 RNX983094 REB983094 QUF983094 QKJ983094 QAN983094 PQR983094 PGV983094 OWZ983094 OND983094 ODH983094 NTL983094 NJP983094 MZT983094 MPX983094 MGB983094 LWF983094 LMJ983094 LCN983094 KSR983094 KIV983094 JYZ983094 JPD983094 JFH983094 IVL983094 ILP983094 IBT983094 HRX983094 HIB983094 GYF983094 GOJ983094 GEN983094 FUR983094 FKV983094 FAZ983094 ERD983094 EHH983094 DXL983094 DNP983094 DDT983094 CTX983094 CKB983094 CAF983094 BQJ983094 BGN983094 AWR983094 AMV983094 ACZ983094 TD983094 JH983094 L983106 WVT917558 WLX917558 WCB917558 VSF917558 VIJ917558 UYN917558 UOR917558 UEV917558 TUZ917558 TLD917558 TBH917558 SRL917558 SHP917558 RXT917558 RNX917558 REB917558 QUF917558 QKJ917558 QAN917558 PQR917558 PGV917558 OWZ917558 OND917558 ODH917558 NTL917558 NJP917558 MZT917558 MPX917558 MGB917558 LWF917558 LMJ917558 LCN917558 KSR917558 KIV917558 JYZ917558 JPD917558 JFH917558 IVL917558 ILP917558 IBT917558 HRX917558 HIB917558 GYF917558 GOJ917558 GEN917558 FUR917558 FKV917558 FAZ917558 ERD917558 EHH917558 DXL917558 DNP917558 DDT917558 CTX917558 CKB917558 CAF917558 BQJ917558 BGN917558 AWR917558 AMV917558 ACZ917558 TD917558 JH917558 L917570 WVT852022 WLX852022 WCB852022 VSF852022 VIJ852022 UYN852022 UOR852022 UEV852022 TUZ852022 TLD852022 TBH852022 SRL852022 SHP852022 RXT852022 RNX852022 REB852022 QUF852022 QKJ852022 QAN852022 PQR852022 PGV852022 OWZ852022 OND852022 ODH852022 NTL852022 NJP852022 MZT852022 MPX852022 MGB852022 LWF852022 LMJ852022 LCN852022 KSR852022 KIV852022 JYZ852022 JPD852022 JFH852022 IVL852022 ILP852022 IBT852022 HRX852022 HIB852022 GYF852022 GOJ852022 GEN852022 FUR852022 FKV852022 FAZ852022 ERD852022 EHH852022 DXL852022 DNP852022 DDT852022 CTX852022 CKB852022 CAF852022 BQJ852022 BGN852022 AWR852022 AMV852022 ACZ852022 TD852022 JH852022 L852034 WVT786486 WLX786486 WCB786486 VSF786486 VIJ786486 UYN786486 UOR786486 UEV786486 TUZ786486 TLD786486 TBH786486 SRL786486 SHP786486 RXT786486 RNX786486 REB786486 QUF786486 QKJ786486 QAN786486 PQR786486 PGV786486 OWZ786486 OND786486 ODH786486 NTL786486 NJP786486 MZT786486 MPX786486 MGB786486 LWF786486 LMJ786486 LCN786486 KSR786486 KIV786486 JYZ786486 JPD786486 JFH786486 IVL786486 ILP786486 IBT786486 HRX786486 HIB786486 GYF786486 GOJ786486 GEN786486 FUR786486 FKV786486 FAZ786486 ERD786486 EHH786486 DXL786486 DNP786486 DDT786486 CTX786486 CKB786486 CAF786486 BQJ786486 BGN786486 AWR786486 AMV786486 ACZ786486 TD786486 JH786486 L786498 WVT720950 WLX720950 WCB720950 VSF720950 VIJ720950 UYN720950 UOR720950 UEV720950 TUZ720950 TLD720950 TBH720950 SRL720950 SHP720950 RXT720950 RNX720950 REB720950 QUF720950 QKJ720950 QAN720950 PQR720950 PGV720950 OWZ720950 OND720950 ODH720950 NTL720950 NJP720950 MZT720950 MPX720950 MGB720950 LWF720950 LMJ720950 LCN720950 KSR720950 KIV720950 JYZ720950 JPD720950 JFH720950 IVL720950 ILP720950 IBT720950 HRX720950 HIB720950 GYF720950 GOJ720950 GEN720950 FUR720950 FKV720950 FAZ720950 ERD720950 EHH720950 DXL720950 DNP720950 DDT720950 CTX720950 CKB720950 CAF720950 BQJ720950 BGN720950 AWR720950 AMV720950 ACZ720950 TD720950 JH720950 L720962 WVT655414 WLX655414 WCB655414 VSF655414 VIJ655414 UYN655414 UOR655414 UEV655414 TUZ655414 TLD655414 TBH655414 SRL655414 SHP655414 RXT655414 RNX655414 REB655414 QUF655414 QKJ655414 QAN655414 PQR655414 PGV655414 OWZ655414 OND655414 ODH655414 NTL655414 NJP655414 MZT655414 MPX655414 MGB655414 LWF655414 LMJ655414 LCN655414 KSR655414 KIV655414 JYZ655414 JPD655414 JFH655414 IVL655414 ILP655414 IBT655414 HRX655414 HIB655414 GYF655414 GOJ655414 GEN655414 FUR655414 FKV655414 FAZ655414 ERD655414 EHH655414 DXL655414 DNP655414 DDT655414 CTX655414 CKB655414 CAF655414 BQJ655414 BGN655414 AWR655414 AMV655414 ACZ655414 TD655414 JH655414 L655426 WVT589878 WLX589878 WCB589878 VSF589878 VIJ589878 UYN589878 UOR589878 UEV589878 TUZ589878 TLD589878 TBH589878 SRL589878 SHP589878 RXT589878 RNX589878 REB589878 QUF589878 QKJ589878 QAN589878 PQR589878 PGV589878 OWZ589878 OND589878 ODH589878 NTL589878 NJP589878 MZT589878 MPX589878 MGB589878 LWF589878 LMJ589878 LCN589878 KSR589878 KIV589878 JYZ589878 JPD589878 JFH589878 IVL589878 ILP589878 IBT589878 HRX589878 HIB589878 GYF589878 GOJ589878 GEN589878 FUR589878 FKV589878 FAZ589878 ERD589878 EHH589878 DXL589878 DNP589878 DDT589878 CTX589878 CKB589878 CAF589878 BQJ589878 BGN589878 AWR589878 AMV589878 ACZ589878 TD589878 JH589878 L589890 WVT524342 WLX524342 WCB524342 VSF524342 VIJ524342 UYN524342 UOR524342 UEV524342 TUZ524342 TLD524342 TBH524342 SRL524342 SHP524342 RXT524342 RNX524342 REB524342 QUF524342 QKJ524342 QAN524342 PQR524342 PGV524342 OWZ524342 OND524342 ODH524342 NTL524342 NJP524342 MZT524342 MPX524342 MGB524342 LWF524342 LMJ524342 LCN524342 KSR524342 KIV524342 JYZ524342 JPD524342 JFH524342 IVL524342 ILP524342 IBT524342 HRX524342 HIB524342 GYF524342 GOJ524342 GEN524342 FUR524342 FKV524342 FAZ524342 ERD524342 EHH524342 DXL524342 DNP524342 DDT524342 CTX524342 CKB524342 CAF524342 BQJ524342 BGN524342 AWR524342 AMV524342 ACZ524342 TD524342 JH524342 L524354 WVT458806 WLX458806 WCB458806 VSF458806 VIJ458806 UYN458806 UOR458806 UEV458806 TUZ458806 TLD458806 TBH458806 SRL458806 SHP458806 RXT458806 RNX458806 REB458806 QUF458806 QKJ458806 QAN458806 PQR458806 PGV458806 OWZ458806 OND458806 ODH458806 NTL458806 NJP458806 MZT458806 MPX458806 MGB458806 LWF458806 LMJ458806 LCN458806 KSR458806 KIV458806 JYZ458806 JPD458806 JFH458806 IVL458806 ILP458806 IBT458806 HRX458806 HIB458806 GYF458806 GOJ458806 GEN458806 FUR458806 FKV458806 FAZ458806 ERD458806 EHH458806 DXL458806 DNP458806 DDT458806 CTX458806 CKB458806 CAF458806 BQJ458806 BGN458806 AWR458806 AMV458806 ACZ458806 TD458806 JH458806 L458818 WVT393270 WLX393270 WCB393270 VSF393270 VIJ393270 UYN393270 UOR393270 UEV393270 TUZ393270 TLD393270 TBH393270 SRL393270 SHP393270 RXT393270 RNX393270 REB393270 QUF393270 QKJ393270 QAN393270 PQR393270 PGV393270 OWZ393270 OND393270 ODH393270 NTL393270 NJP393270 MZT393270 MPX393270 MGB393270 LWF393270 LMJ393270 LCN393270 KSR393270 KIV393270 JYZ393270 JPD393270 JFH393270 IVL393270 ILP393270 IBT393270 HRX393270 HIB393270 GYF393270 GOJ393270 GEN393270 FUR393270 FKV393270 FAZ393270 ERD393270 EHH393270 DXL393270 DNP393270 DDT393270 CTX393270 CKB393270 CAF393270 BQJ393270 BGN393270 AWR393270 AMV393270 ACZ393270 TD393270 JH393270 L393282 WVT327734 WLX327734 WCB327734 VSF327734 VIJ327734 UYN327734 UOR327734 UEV327734 TUZ327734 TLD327734 TBH327734 SRL327734 SHP327734 RXT327734 RNX327734 REB327734 QUF327734 QKJ327734 QAN327734 PQR327734 PGV327734 OWZ327734 OND327734 ODH327734 NTL327734 NJP327734 MZT327734 MPX327734 MGB327734 LWF327734 LMJ327734 LCN327734 KSR327734 KIV327734 JYZ327734 JPD327734 JFH327734 IVL327734 ILP327734 IBT327734 HRX327734 HIB327734 GYF327734 GOJ327734 GEN327734 FUR327734 FKV327734 FAZ327734 ERD327734 EHH327734 DXL327734 DNP327734 DDT327734 CTX327734 CKB327734 CAF327734 BQJ327734 BGN327734 AWR327734 AMV327734 ACZ327734 TD327734 JH327734 L327746 WVT262198 WLX262198 WCB262198 VSF262198 VIJ262198 UYN262198 UOR262198 UEV262198 TUZ262198 TLD262198 TBH262198 SRL262198 SHP262198 RXT262198 RNX262198 REB262198 QUF262198 QKJ262198 QAN262198 PQR262198 PGV262198 OWZ262198 OND262198 ODH262198 NTL262198 NJP262198 MZT262198 MPX262198 MGB262198 LWF262198 LMJ262198 LCN262198 KSR262198 KIV262198 JYZ262198 JPD262198 JFH262198 IVL262198 ILP262198 IBT262198 HRX262198 HIB262198 GYF262198 GOJ262198 GEN262198 FUR262198 FKV262198 FAZ262198 ERD262198 EHH262198 DXL262198 DNP262198 DDT262198 CTX262198 CKB262198 CAF262198 BQJ262198 BGN262198 AWR262198 AMV262198 ACZ262198 TD262198 JH262198 L262210 WVT196662 WLX196662 WCB196662 VSF196662 VIJ196662 UYN196662 UOR196662 UEV196662 TUZ196662 TLD196662 TBH196662 SRL196662 SHP196662 RXT196662 RNX196662 REB196662 QUF196662 QKJ196662 QAN196662 PQR196662 PGV196662 OWZ196662 OND196662 ODH196662 NTL196662 NJP196662 MZT196662 MPX196662 MGB196662 LWF196662 LMJ196662 LCN196662 KSR196662 KIV196662 JYZ196662 JPD196662 JFH196662 IVL196662 ILP196662 IBT196662 HRX196662 HIB196662 GYF196662 GOJ196662 GEN196662 FUR196662 FKV196662 FAZ196662 ERD196662 EHH196662 DXL196662 DNP196662 DDT196662 CTX196662 CKB196662 CAF196662 BQJ196662 BGN196662 AWR196662 AMV196662 ACZ196662 TD196662 JH196662 L196674 WVT131126 WLX131126 WCB131126 VSF131126 VIJ131126 UYN131126 UOR131126 UEV131126 TUZ131126 TLD131126 TBH131126 SRL131126 SHP131126 RXT131126 RNX131126 REB131126 QUF131126 QKJ131126 QAN131126 PQR131126 PGV131126 OWZ131126 OND131126 ODH131126 NTL131126 NJP131126 MZT131126 MPX131126 MGB131126 LWF131126 LMJ131126 LCN131126 KSR131126 KIV131126 JYZ131126 JPD131126 JFH131126 IVL131126 ILP131126 IBT131126 HRX131126 HIB131126 GYF131126 GOJ131126 GEN131126 FUR131126 FKV131126 FAZ131126 ERD131126 EHH131126 DXL131126 DNP131126 DDT131126 CTX131126 CKB131126 CAF131126 BQJ131126 BGN131126 AWR131126 AMV131126 ACZ131126 TD131126 JH131126 L131138 WVT65590 WLX65590 WCB65590 VSF65590 VIJ65590 UYN65590 UOR65590 UEV65590 TUZ65590 TLD65590 TBH65590 SRL65590 SHP65590 RXT65590 RNX65590 REB65590 QUF65590 QKJ65590 QAN65590 PQR65590 PGV65590 OWZ65590 OND65590 ODH65590 NTL65590 NJP65590 MZT65590 MPX65590 MGB65590 LWF65590 LMJ65590 LCN65590 KSR65590 KIV65590 JYZ65590 JPD65590 JFH65590 IVL65590 ILP65590 IBT65590 HRX65590 HIB65590 GYF65590 GOJ65590 GEN65590 FUR65590 FKV65590 FAZ65590 ERD65590 EHH65590 DXL65590 DNP65590 DDT65590 CTX65590 CKB65590 CAF65590 BQJ65590 BGN65590 AWR65590 AMV65590 ACZ65590 TD65590 JH65590 L65602 WWF6 WMJ6 WCN6 VSR6 VIV6 UYZ6 UPD6 UFH6 TVL6 TLP6 TBT6 SRX6 SIB6 RYF6 ROJ6 REN6 QUR6 QKV6 QAZ6 PRD6 PHH6 OXL6 ONP6 ODT6 NTX6 NKB6 NAF6 MQJ6 MGN6 LWR6 LMV6 LCZ6 KTD6 KJH6 JZL6 JPP6 JFT6 IVX6 IMB6 ICF6 HSJ6 HIN6 GYR6 GOV6 GEZ6 FVD6 FLH6 FBL6 ERP6 EHT6 DXX6 DOB6 DEF6 CUJ6 CKN6 CAR6 BQV6 BGZ6 AXD6 ANH6 ADL6 TP6 JT6 L6 WVP983094 WLT983094 WBX983094 VSB983094 VIF983094 UYJ983094 UON983094 UER983094 TUV983094 TKZ983094 TBD983094 SRH983094 SHL983094 RXP983094 RNT983094 RDX983094 QUB983094 QKF983094 QAJ983094 PQN983094 PGR983094 OWV983094 OMZ983094 ODD983094 NTH983094 NJL983094 MZP983094 MPT983094 MFX983094 LWB983094 LMF983094 LCJ983094 KSN983094 KIR983094 JYV983094 JOZ983094 JFD983094 IVH983094 ILL983094 IBP983094 HRT983094 HHX983094 GYB983094 GOF983094 GEJ983094 FUN983094 FKR983094 FAV983094 EQZ983094 EHD983094 DXH983094 DNL983094 DDP983094 CTT983094 CJX983094 CAB983094 BQF983094 BGJ983094 AWN983094 AMR983094 ACV983094 SZ983094 JD983094 H983106 WVP917558 WLT917558 WBX917558 VSB917558 VIF917558 UYJ917558 UON917558 UER917558 TUV917558 TKZ917558 TBD917558 SRH917558 SHL917558 RXP917558 RNT917558 RDX917558 QUB917558 QKF917558 QAJ917558 PQN917558 PGR917558 OWV917558 OMZ917558 ODD917558 NTH917558 NJL917558 MZP917558 MPT917558 MFX917558 LWB917558 LMF917558 LCJ917558 KSN917558 KIR917558 JYV917558 JOZ917558 JFD917558 IVH917558 ILL917558 IBP917558 HRT917558 HHX917558 GYB917558 GOF917558 GEJ917558 FUN917558 FKR917558 FAV917558 EQZ917558 EHD917558 DXH917558 DNL917558 DDP917558 CTT917558 CJX917558 CAB917558 BQF917558 BGJ917558 AWN917558 AMR917558 ACV917558 SZ917558 JD917558 H917570 WVP852022 WLT852022 WBX852022 VSB852022 VIF852022 UYJ852022 UON852022 UER852022 TUV852022 TKZ852022 TBD852022 SRH852022 SHL852022 RXP852022 RNT852022 RDX852022 QUB852022 QKF852022 QAJ852022 PQN852022 PGR852022 OWV852022 OMZ852022 ODD852022 NTH852022 NJL852022 MZP852022 MPT852022 MFX852022 LWB852022 LMF852022 LCJ852022 KSN852022 KIR852022 JYV852022 JOZ852022 JFD852022 IVH852022 ILL852022 IBP852022 HRT852022 HHX852022 GYB852022 GOF852022 GEJ852022 FUN852022 FKR852022 FAV852022 EQZ852022 EHD852022 DXH852022 DNL852022 DDP852022 CTT852022 CJX852022 CAB852022 BQF852022 BGJ852022 AWN852022 AMR852022 ACV852022 SZ852022 JD852022 H852034 WVP786486 WLT786486 WBX786486 VSB786486 VIF786486 UYJ786486 UON786486 UER786486 TUV786486 TKZ786486 TBD786486 SRH786486 SHL786486 RXP786486 RNT786486 RDX786486 QUB786486 QKF786486 QAJ786486 PQN786486 PGR786486 OWV786486 OMZ786486 ODD786486 NTH786486 NJL786486 MZP786486 MPT786486 MFX786486 LWB786486 LMF786486 LCJ786486 KSN786486 KIR786486 JYV786486 JOZ786486 JFD786486 IVH786486 ILL786486 IBP786486 HRT786486 HHX786486 GYB786486 GOF786486 GEJ786486 FUN786486 FKR786486 FAV786486 EQZ786486 EHD786486 DXH786486 DNL786486 DDP786486 CTT786486 CJX786486 CAB786486 BQF786486 BGJ786486 AWN786486 AMR786486 ACV786486 SZ786486 JD786486 H786498 WVP720950 WLT720950 WBX720950 VSB720950 VIF720950 UYJ720950 UON720950 UER720950 TUV720950 TKZ720950 TBD720950 SRH720950 SHL720950 RXP720950 RNT720950 RDX720950 QUB720950 QKF720950 QAJ720950 PQN720950 PGR720950 OWV720950 OMZ720950 ODD720950 NTH720950 NJL720950 MZP720950 MPT720950 MFX720950 LWB720950 LMF720950 LCJ720950 KSN720950 KIR720950 JYV720950 JOZ720950 JFD720950 IVH720950 ILL720950 IBP720950 HRT720950 HHX720950 GYB720950 GOF720950 GEJ720950 FUN720950 FKR720950 FAV720950 EQZ720950 EHD720950 DXH720950 DNL720950 DDP720950 CTT720950 CJX720950 CAB720950 BQF720950 BGJ720950 AWN720950 AMR720950 ACV720950 SZ720950 JD720950 H720962 WVP655414 WLT655414 WBX655414 VSB655414 VIF655414 UYJ655414 UON655414 UER655414 TUV655414 TKZ655414 TBD655414 SRH655414 SHL655414 RXP655414 RNT655414 RDX655414 QUB655414 QKF655414 QAJ655414 PQN655414 PGR655414 OWV655414 OMZ655414 ODD655414 NTH655414 NJL655414 MZP655414 MPT655414 MFX655414 LWB655414 LMF655414 LCJ655414 KSN655414 KIR655414 JYV655414 JOZ655414 JFD655414 IVH655414 ILL655414 IBP655414 HRT655414 HHX655414 GYB655414 GOF655414 GEJ655414 FUN655414 FKR655414 FAV655414 EQZ655414 EHD655414 DXH655414 DNL655414 DDP655414 CTT655414 CJX655414 CAB655414 BQF655414 BGJ655414 AWN655414 AMR655414 ACV655414 SZ655414 JD655414 H655426 WVP589878 WLT589878 WBX589878 VSB589878 VIF589878 UYJ589878 UON589878 UER589878 TUV589878 TKZ589878 TBD589878 SRH589878 SHL589878 RXP589878 RNT589878 RDX589878 QUB589878 QKF589878 QAJ589878 PQN589878 PGR589878 OWV589878 OMZ589878 ODD589878 NTH589878 NJL589878 MZP589878 MPT589878 MFX589878 LWB589878 LMF589878 LCJ589878 KSN589878 KIR589878 JYV589878 JOZ589878 JFD589878 IVH589878 ILL589878 IBP589878 HRT589878 HHX589878 GYB589878 GOF589878 GEJ589878 FUN589878 FKR589878 FAV589878 EQZ589878 EHD589878 DXH589878 DNL589878 DDP589878 CTT589878 CJX589878 CAB589878 BQF589878 BGJ589878 AWN589878 AMR589878 ACV589878 SZ589878 JD589878 H589890 WVP524342 WLT524342 WBX524342 VSB524342 VIF524342 UYJ524342 UON524342 UER524342 TUV524342 TKZ524342 TBD524342 SRH524342 SHL524342 RXP524342 RNT524342 RDX524342 QUB524342 QKF524342 QAJ524342 PQN524342 PGR524342 OWV524342 OMZ524342 ODD524342 NTH524342 NJL524342 MZP524342 MPT524342 MFX524342 LWB524342 LMF524342 LCJ524342 KSN524342 KIR524342 JYV524342 JOZ524342 JFD524342 IVH524342 ILL524342 IBP524342 HRT524342 HHX524342 GYB524342 GOF524342 GEJ524342 FUN524342 FKR524342 FAV524342 EQZ524342 EHD524342 DXH524342 DNL524342 DDP524342 CTT524342 CJX524342 CAB524342 BQF524342 BGJ524342 AWN524342 AMR524342 ACV524342 SZ524342 JD524342 H524354 WVP458806 WLT458806 WBX458806 VSB458806 VIF458806 UYJ458806 UON458806 UER458806 TUV458806 TKZ458806 TBD458806 SRH458806 SHL458806 RXP458806 RNT458806 RDX458806 QUB458806 QKF458806 QAJ458806 PQN458806 PGR458806 OWV458806 OMZ458806 ODD458806 NTH458806 NJL458806 MZP458806 MPT458806 MFX458806 LWB458806 LMF458806 LCJ458806 KSN458806 KIR458806 JYV458806 JOZ458806 JFD458806 IVH458806 ILL458806 IBP458806 HRT458806 HHX458806 GYB458806 GOF458806 GEJ458806 FUN458806 FKR458806 FAV458806 EQZ458806 EHD458806 DXH458806 DNL458806 DDP458806 CTT458806 CJX458806 CAB458806 BQF458806 BGJ458806 AWN458806 AMR458806 ACV458806 SZ458806 JD458806 H458818 WVP393270 WLT393270 WBX393270 VSB393270 VIF393270 UYJ393270 UON393270 UER393270 TUV393270 TKZ393270 TBD393270 SRH393270 SHL393270 RXP393270 RNT393270 RDX393270 QUB393270 QKF393270 QAJ393270 PQN393270 PGR393270 OWV393270 OMZ393270 ODD393270 NTH393270 NJL393270 MZP393270 MPT393270 MFX393270 LWB393270 LMF393270 LCJ393270 KSN393270 KIR393270 JYV393270 JOZ393270 JFD393270 IVH393270 ILL393270 IBP393270 HRT393270 HHX393270 GYB393270 GOF393270 GEJ393270 FUN393270 FKR393270 FAV393270 EQZ393270 EHD393270 DXH393270 DNL393270 DDP393270 CTT393270 CJX393270 CAB393270 BQF393270 BGJ393270 AWN393270 AMR393270 ACV393270 SZ393270 JD393270 H393282 WVP327734 WLT327734 WBX327734 VSB327734 VIF327734 UYJ327734 UON327734 UER327734 TUV327734 TKZ327734 TBD327734 SRH327734 SHL327734 RXP327734 RNT327734 RDX327734 QUB327734 QKF327734 QAJ327734 PQN327734 PGR327734 OWV327734 OMZ327734 ODD327734 NTH327734 NJL327734 MZP327734 MPT327734 MFX327734 LWB327734 LMF327734 LCJ327734 KSN327734 KIR327734 JYV327734 JOZ327734 JFD327734 IVH327734 ILL327734 IBP327734 HRT327734 HHX327734 GYB327734 GOF327734 GEJ327734 FUN327734 FKR327734 FAV327734 EQZ327734 EHD327734 DXH327734 DNL327734 DDP327734 CTT327734 CJX327734 CAB327734 BQF327734 BGJ327734 AWN327734 AMR327734 ACV327734 SZ327734 JD327734 H327746 WVP262198 WLT262198 WBX262198 VSB262198 VIF262198 UYJ262198 UON262198 UER262198 TUV262198 TKZ262198 TBD262198 SRH262198 SHL262198 RXP262198 RNT262198 RDX262198 QUB262198 QKF262198 QAJ262198 PQN262198 PGR262198 OWV262198 OMZ262198 ODD262198 NTH262198 NJL262198 MZP262198 MPT262198 MFX262198 LWB262198 LMF262198 LCJ262198 KSN262198 KIR262198 JYV262198 JOZ262198 JFD262198 IVH262198 ILL262198 IBP262198 HRT262198 HHX262198 GYB262198 GOF262198 GEJ262198 FUN262198 FKR262198 FAV262198 EQZ262198 EHD262198 DXH262198 DNL262198 DDP262198 CTT262198 CJX262198 CAB262198 BQF262198 BGJ262198 AWN262198 AMR262198 ACV262198 SZ262198 JD262198 H262210 WVP196662 WLT196662 WBX196662 VSB196662 VIF196662 UYJ196662 UON196662 UER196662 TUV196662 TKZ196662 TBD196662 SRH196662 SHL196662 RXP196662 RNT196662 RDX196662 QUB196662 QKF196662 QAJ196662 PQN196662 PGR196662 OWV196662 OMZ196662 ODD196662 NTH196662 NJL196662 MZP196662 MPT196662 MFX196662 LWB196662 LMF196662 LCJ196662 KSN196662 KIR196662 JYV196662 JOZ196662 JFD196662 IVH196662 ILL196662 IBP196662 HRT196662 HHX196662 GYB196662 GOF196662 GEJ196662 FUN196662 FKR196662 FAV196662 EQZ196662 EHD196662 DXH196662 DNL196662 DDP196662 CTT196662 CJX196662 CAB196662 BQF196662 BGJ196662 AWN196662 AMR196662 ACV196662 SZ196662 JD196662 H196674 WVP131126 WLT131126 WBX131126 VSB131126 VIF131126 UYJ131126 UON131126 UER131126 TUV131126 TKZ131126 TBD131126 SRH131126 SHL131126 RXP131126 RNT131126 RDX131126 QUB131126 QKF131126 QAJ131126 PQN131126 PGR131126 OWV131126 OMZ131126 ODD131126 NTH131126 NJL131126 MZP131126 MPT131126 MFX131126 LWB131126 LMF131126 LCJ131126 KSN131126 KIR131126 JYV131126 JOZ131126 JFD131126 IVH131126 ILL131126 IBP131126 HRT131126 HHX131126 GYB131126 GOF131126 GEJ131126 FUN131126 FKR131126 FAV131126 EQZ131126 EHD131126 DXH131126 DNL131126 DDP131126 CTT131126 CJX131126 CAB131126 BQF131126 BGJ131126 AWN131126 AMR131126 ACV131126 SZ131126 JD131126 H131138 WVP65590 WLT65590 WBX65590 VSB65590 VIF65590 UYJ65590 UON65590 UER65590 TUV65590 TKZ65590 TBD65590 SRH65590 SHL65590 RXP65590 RNT65590 RDX65590 QUB65590 QKF65590 QAJ65590 PQN65590 PGR65590 OWV65590 OMZ65590 ODD65590 NTH65590 NJL65590 MZP65590 MPT65590 MFX65590 LWB65590 LMF65590 LCJ65590 KSN65590 KIR65590 JYV65590 JOZ65590 JFD65590 IVH65590 ILL65590 IBP65590 HRT65590 HHX65590 GYB65590 GOF65590 GEJ65590 FUN65590 FKR65590 FAV65590 EQZ65590 EHD65590 DXH65590 DNL65590 DDP65590 CTT65590 CJX65590 CAB65590 BQF65590 BGJ65590 AWN65590 AMR65590 ACV65590 SZ65590 JD65590 H65602 WWB6 WMF6 WCJ6 VSN6 VIR6 UYV6 UOZ6 UFD6 TVH6 TLL6 TBP6 SRT6 SHX6 RYB6 ROF6 REJ6 QUN6 QKR6 QAV6 PQZ6 PHD6 OXH6 ONL6 ODP6 NTT6 NJX6 NAB6 MQF6 MGJ6 LWN6 LMR6 LCV6 KSZ6 KJD6 JZH6 JPL6 JFP6 IVT6 ILX6 ICB6 HSF6 HIJ6 GYN6 GOR6 GEV6 FUZ6 FLD6 FBH6 ERL6 EHP6 DXT6 DNX6 DEB6 CUF6 CKJ6 CAN6 BQR6 BGV6 AWZ6 AND6 ADH6 TL6 JP6 H6 WVN983094 WLR983094 WBV983094 VRZ983094 VID983094 UYH983094 UOL983094 UEP983094 TUT983094 TKX983094 TBB983094 SRF983094 SHJ983094 RXN983094 RNR983094 RDV983094 QTZ983094 QKD983094 QAH983094 PQL983094 PGP983094 OWT983094 OMX983094 ODB983094 NTF983094 NJJ983094 MZN983094 MPR983094 MFV983094 LVZ983094 LMD983094 LCH983094 KSL983094 KIP983094 JYT983094 JOX983094 JFB983094 IVF983094 ILJ983094 IBN983094 HRR983094 HHV983094 GXZ983094 GOD983094 GEH983094 FUL983094 FKP983094 FAT983094 EQX983094 EHB983094 DXF983094 DNJ983094 DDN983094 CTR983094 CJV983094 BZZ983094 BQD983094 BGH983094 AWL983094 AMP983094 ACT983094 SX983094 JB983094 F983106 WVN917558 WLR917558 WBV917558 VRZ917558 VID917558 UYH917558 UOL917558 UEP917558 TUT917558 TKX917558 TBB917558 SRF917558 SHJ917558 RXN917558 RNR917558 RDV917558 QTZ917558 QKD917558 QAH917558 PQL917558 PGP917558 OWT917558 OMX917558 ODB917558 NTF917558 NJJ917558 MZN917558 MPR917558 MFV917558 LVZ917558 LMD917558 LCH917558 KSL917558 KIP917558 JYT917558 JOX917558 JFB917558 IVF917558 ILJ917558 IBN917558 HRR917558 HHV917558 GXZ917558 GOD917558 GEH917558 FUL917558 FKP917558 FAT917558 EQX917558 EHB917558 DXF917558 DNJ917558 DDN917558 CTR917558 CJV917558 BZZ917558 BQD917558 BGH917558 AWL917558 AMP917558 ACT917558 SX917558 JB917558 F917570 WVN852022 WLR852022 WBV852022 VRZ852022 VID852022 UYH852022 UOL852022 UEP852022 TUT852022 TKX852022 TBB852022 SRF852022 SHJ852022 RXN852022 RNR852022 RDV852022 QTZ852022 QKD852022 QAH852022 PQL852022 PGP852022 OWT852022 OMX852022 ODB852022 NTF852022 NJJ852022 MZN852022 MPR852022 MFV852022 LVZ852022 LMD852022 LCH852022 KSL852022 KIP852022 JYT852022 JOX852022 JFB852022 IVF852022 ILJ852022 IBN852022 HRR852022 HHV852022 GXZ852022 GOD852022 GEH852022 FUL852022 FKP852022 FAT852022 EQX852022 EHB852022 DXF852022 DNJ852022 DDN852022 CTR852022 CJV852022 BZZ852022 BQD852022 BGH852022 AWL852022 AMP852022 ACT852022 SX852022 JB852022 F852034 WVN786486 WLR786486 WBV786486 VRZ786486 VID786486 UYH786486 UOL786486 UEP786486 TUT786486 TKX786486 TBB786486 SRF786486 SHJ786486 RXN786486 RNR786486 RDV786486 QTZ786486 QKD786486 QAH786486 PQL786486 PGP786486 OWT786486 OMX786486 ODB786486 NTF786486 NJJ786486 MZN786486 MPR786486 MFV786486 LVZ786486 LMD786486 LCH786486 KSL786486 KIP786486 JYT786486 JOX786486 JFB786486 IVF786486 ILJ786486 IBN786486 HRR786486 HHV786486 GXZ786486 GOD786486 GEH786486 FUL786486 FKP786486 FAT786486 EQX786486 EHB786486 DXF786486 DNJ786486 DDN786486 CTR786486 CJV786486 BZZ786486 BQD786486 BGH786486 AWL786486 AMP786486 ACT786486 SX786486 JB786486 F786498 WVN720950 WLR720950 WBV720950 VRZ720950 VID720950 UYH720950 UOL720950 UEP720950 TUT720950 TKX720950 TBB720950 SRF720950 SHJ720950 RXN720950 RNR720950 RDV720950 QTZ720950 QKD720950 QAH720950 PQL720950 PGP720950 OWT720950 OMX720950 ODB720950 NTF720950 NJJ720950 MZN720950 MPR720950 MFV720950 LVZ720950 LMD720950 LCH720950 KSL720950 KIP720950 JYT720950 JOX720950 JFB720950 IVF720950 ILJ720950 IBN720950 HRR720950 HHV720950 GXZ720950 GOD720950 GEH720950 FUL720950 FKP720950 FAT720950 EQX720950 EHB720950 DXF720950 DNJ720950 DDN720950 CTR720950 CJV720950 BZZ720950 BQD720950 BGH720950 AWL720950 AMP720950 ACT720950 SX720950 JB720950 F720962 WVN655414 WLR655414 WBV655414 VRZ655414 VID655414 UYH655414 UOL655414 UEP655414 TUT655414 TKX655414 TBB655414 SRF655414 SHJ655414 RXN655414 RNR655414 RDV655414 QTZ655414 QKD655414 QAH655414 PQL655414 PGP655414 OWT655414 OMX655414 ODB655414 NTF655414 NJJ655414 MZN655414 MPR655414 MFV655414 LVZ655414 LMD655414 LCH655414 KSL655414 KIP655414 JYT655414 JOX655414 JFB655414 IVF655414 ILJ655414 IBN655414 HRR655414 HHV655414 GXZ655414 GOD655414 GEH655414 FUL655414 FKP655414 FAT655414 EQX655414 EHB655414 DXF655414 DNJ655414 DDN655414 CTR655414 CJV655414 BZZ655414 BQD655414 BGH655414 AWL655414 AMP655414 ACT655414 SX655414 JB655414 F655426 WVN589878 WLR589878 WBV589878 VRZ589878 VID589878 UYH589878 UOL589878 UEP589878 TUT589878 TKX589878 TBB589878 SRF589878 SHJ589878 RXN589878 RNR589878 RDV589878 QTZ589878 QKD589878 QAH589878 PQL589878 PGP589878 OWT589878 OMX589878 ODB589878 NTF589878 NJJ589878 MZN589878 MPR589878 MFV589878 LVZ589878 LMD589878 LCH589878 KSL589878 KIP589878 JYT589878 JOX589878 JFB589878 IVF589878 ILJ589878 IBN589878 HRR589878 HHV589878 GXZ589878 GOD589878 GEH589878 FUL589878 FKP589878 FAT589878 EQX589878 EHB589878 DXF589878 DNJ589878 DDN589878 CTR589878 CJV589878 BZZ589878 BQD589878 BGH589878 AWL589878 AMP589878 ACT589878 SX589878 JB589878 F589890 WVN524342 WLR524342 WBV524342 VRZ524342 VID524342 UYH524342 UOL524342 UEP524342 TUT524342 TKX524342 TBB524342 SRF524342 SHJ524342 RXN524342 RNR524342 RDV524342 QTZ524342 QKD524342 QAH524342 PQL524342 PGP524342 OWT524342 OMX524342 ODB524342 NTF524342 NJJ524342 MZN524342 MPR524342 MFV524342 LVZ524342 LMD524342 LCH524342 KSL524342 KIP524342 JYT524342 JOX524342 JFB524342 IVF524342 ILJ524342 IBN524342 HRR524342 HHV524342 GXZ524342 GOD524342 GEH524342 FUL524342 FKP524342 FAT524342 EQX524342 EHB524342 DXF524342 DNJ524342 DDN524342 CTR524342 CJV524342 BZZ524342 BQD524342 BGH524342 AWL524342 AMP524342 ACT524342 SX524342 JB524342 F524354 WVN458806 WLR458806 WBV458806 VRZ458806 VID458806 UYH458806 UOL458806 UEP458806 TUT458806 TKX458806 TBB458806 SRF458806 SHJ458806 RXN458806 RNR458806 RDV458806 QTZ458806 QKD458806 QAH458806 PQL458806 PGP458806 OWT458806 OMX458806 ODB458806 NTF458806 NJJ458806 MZN458806 MPR458806 MFV458806 LVZ458806 LMD458806 LCH458806 KSL458806 KIP458806 JYT458806 JOX458806 JFB458806 IVF458806 ILJ458806 IBN458806 HRR458806 HHV458806 GXZ458806 GOD458806 GEH458806 FUL458806 FKP458806 FAT458806 EQX458806 EHB458806 DXF458806 DNJ458806 DDN458806 CTR458806 CJV458806 BZZ458806 BQD458806 BGH458806 AWL458806 AMP458806 ACT458806 SX458806 JB458806 F458818 WVN393270 WLR393270 WBV393270 VRZ393270 VID393270 UYH393270 UOL393270 UEP393270 TUT393270 TKX393270 TBB393270 SRF393270 SHJ393270 RXN393270 RNR393270 RDV393270 QTZ393270 QKD393270 QAH393270 PQL393270 PGP393270 OWT393270 OMX393270 ODB393270 NTF393270 NJJ393270 MZN393270 MPR393270 MFV393270 LVZ393270 LMD393270 LCH393270 KSL393270 KIP393270 JYT393270 JOX393270 JFB393270 IVF393270 ILJ393270 IBN393270 HRR393270 HHV393270 GXZ393270 GOD393270 GEH393270 FUL393270 FKP393270 FAT393270 EQX393270 EHB393270 DXF393270 DNJ393270 DDN393270 CTR393270 CJV393270 BZZ393270 BQD393270 BGH393270 AWL393270 AMP393270 ACT393270 SX393270 JB393270 F393282 WVN327734 WLR327734 WBV327734 VRZ327734 VID327734 UYH327734 UOL327734 UEP327734 TUT327734 TKX327734 TBB327734 SRF327734 SHJ327734 RXN327734 RNR327734 RDV327734 QTZ327734 QKD327734 QAH327734 PQL327734 PGP327734 OWT327734 OMX327734 ODB327734 NTF327734 NJJ327734 MZN327734 MPR327734 MFV327734 LVZ327734 LMD327734 LCH327734 KSL327734 KIP327734 JYT327734 JOX327734 JFB327734 IVF327734 ILJ327734 IBN327734 HRR327734 HHV327734 GXZ327734 GOD327734 GEH327734 FUL327734 FKP327734 FAT327734 EQX327734 EHB327734 DXF327734 DNJ327734 DDN327734 CTR327734 CJV327734 BZZ327734 BQD327734 BGH327734 AWL327734 AMP327734 ACT327734 SX327734 JB327734 F327746 WVN262198 WLR262198 WBV262198 VRZ262198 VID262198 UYH262198 UOL262198 UEP262198 TUT262198 TKX262198 TBB262198 SRF262198 SHJ262198 RXN262198 RNR262198 RDV262198 QTZ262198 QKD262198 QAH262198 PQL262198 PGP262198 OWT262198 OMX262198 ODB262198 NTF262198 NJJ262198 MZN262198 MPR262198 MFV262198 LVZ262198 LMD262198 LCH262198 KSL262198 KIP262198 JYT262198 JOX262198 JFB262198 IVF262198 ILJ262198 IBN262198 HRR262198 HHV262198 GXZ262198 GOD262198 GEH262198 FUL262198 FKP262198 FAT262198 EQX262198 EHB262198 DXF262198 DNJ262198 DDN262198 CTR262198 CJV262198 BZZ262198 BQD262198 BGH262198 AWL262198 AMP262198 ACT262198 SX262198 JB262198 F262210 WVN196662 WLR196662 WBV196662 VRZ196662 VID196662 UYH196662 UOL196662 UEP196662 TUT196662 TKX196662 TBB196662 SRF196662 SHJ196662 RXN196662 RNR196662 RDV196662 QTZ196662 QKD196662 QAH196662 PQL196662 PGP196662 OWT196662 OMX196662 ODB196662 NTF196662 NJJ196662 MZN196662 MPR196662 MFV196662 LVZ196662 LMD196662 LCH196662 KSL196662 KIP196662 JYT196662 JOX196662 JFB196662 IVF196662 ILJ196662 IBN196662 HRR196662 HHV196662 GXZ196662 GOD196662 GEH196662 FUL196662 FKP196662 FAT196662 EQX196662 EHB196662 DXF196662 DNJ196662 DDN196662 CTR196662 CJV196662 BZZ196662 BQD196662 BGH196662 AWL196662 AMP196662 ACT196662 SX196662 JB196662 F196674 WVN131126 WLR131126 WBV131126 VRZ131126 VID131126 UYH131126 UOL131126 UEP131126 TUT131126 TKX131126 TBB131126 SRF131126 SHJ131126 RXN131126 RNR131126 RDV131126 QTZ131126 QKD131126 QAH131126 PQL131126 PGP131126 OWT131126 OMX131126 ODB131126 NTF131126 NJJ131126 MZN131126 MPR131126 MFV131126 LVZ131126 LMD131126 LCH131126 KSL131126 KIP131126 JYT131126 JOX131126 JFB131126 IVF131126 ILJ131126 IBN131126 HRR131126 HHV131126 GXZ131126 GOD131126 GEH131126 FUL131126 FKP131126 FAT131126 EQX131126 EHB131126 DXF131126 DNJ131126 DDN131126 CTR131126 CJV131126 BZZ131126 BQD131126 BGH131126 AWL131126 AMP131126 ACT131126 SX131126 JB131126 F131138 WVN65590 WLR65590 WBV65590 VRZ65590 VID65590 UYH65590 UOL65590 UEP65590 TUT65590 TKX65590 TBB65590 SRF65590 SHJ65590 RXN65590 RNR65590 RDV65590 QTZ65590 QKD65590 QAH65590 PQL65590 PGP65590 OWT65590 OMX65590 ODB65590 NTF65590 NJJ65590 MZN65590 MPR65590 MFV65590 LVZ65590 LMD65590 LCH65590 KSL65590 KIP65590 JYT65590 JOX65590 JFB65590 IVF65590 ILJ65590 IBN65590 HRR65590 HHV65590 GXZ65590 GOD65590 GEH65590 FUL65590 FKP65590 FAT65590 EQX65590 EHB65590 DXF65590 DNJ65590 DDN65590 CTR65590 CJV65590 BZZ65590 BQD65590 BGH65590 AWL65590 AMP65590 ACT65590 SX65590 JB65590 F65602 WVZ6 WMD6 WCH6 VSL6 VIP6 UYT6 UOX6 UFB6 TVF6 TLJ6 TBN6 SRR6 SHV6 RXZ6 ROD6 REH6 QUL6 QKP6 QAT6 PQX6 PHB6 OXF6 ONJ6 ODN6 NTR6 NJV6 MZZ6 MQD6 MGH6 LWL6 LMP6 LCT6 KSX6 KJB6 JZF6 JPJ6 JFN6 IVR6 ILV6 IBZ6 HSD6 HIH6 GYL6 GOP6 GET6 FUX6 FLB6 FBF6 ERJ6 EHN6 DXR6 DNV6 DDZ6 CUD6 CKH6 CAL6 BQP6 BGT6 AWX6 ANB6 ADF6 TJ6 JN6 F6 WVR983094 WLV983094 WBZ983094 VSD983094 VIH983094 UYL983094 UOP983094 UET983094 TUX983094 TLB983094 TBF983094 SRJ983094 SHN983094 RXR983094 RNV983094 RDZ983094 QUD983094 QKH983094 QAL983094 PQP983094 PGT983094 OWX983094 ONB983094 ODF983094 NTJ983094 NJN983094 MZR983094 MPV983094 MFZ983094 LWD983094 LMH983094 LCL983094 KSP983094 KIT983094 JYX983094 JPB983094 JFF983094 IVJ983094 ILN983094 IBR983094 HRV983094 HHZ983094 GYD983094 GOH983094 GEL983094 FUP983094 FKT983094 FAX983094 ERB983094 EHF983094 DXJ983094 DNN983094 DDR983094 CTV983094 CJZ983094 CAD983094 BQH983094 BGL983094 AWP983094 AMT983094 ACX983094 TB983094 JF983094 J983106 WVR917558 WLV917558 WBZ917558 VSD917558 VIH917558 UYL917558 UOP917558 UET917558 TUX917558 TLB917558 TBF917558 SRJ917558 SHN917558 RXR917558 RNV917558 RDZ917558 QUD917558 QKH917558 QAL917558 PQP917558 PGT917558 OWX917558 ONB917558 ODF917558 NTJ917558 NJN917558 MZR917558 MPV917558 MFZ917558 LWD917558 LMH917558 LCL917558 KSP917558 KIT917558 JYX917558 JPB917558 JFF917558 IVJ917558 ILN917558 IBR917558 HRV917558 HHZ917558 GYD917558 GOH917558 GEL917558 FUP917558 FKT917558 FAX917558 ERB917558 EHF917558 DXJ917558 DNN917558 DDR917558 CTV917558 CJZ917558 CAD917558 BQH917558 BGL917558 AWP917558 AMT917558 ACX917558 TB917558 JF917558 J917570 WVR852022 WLV852022 WBZ852022 VSD852022 VIH852022 UYL852022 UOP852022 UET852022 TUX852022 TLB852022 TBF852022 SRJ852022 SHN852022 RXR852022 RNV852022 RDZ852022 QUD852022 QKH852022 QAL852022 PQP852022 PGT852022 OWX852022 ONB852022 ODF852022 NTJ852022 NJN852022 MZR852022 MPV852022 MFZ852022 LWD852022 LMH852022 LCL852022 KSP852022 KIT852022 JYX852022 JPB852022 JFF852022 IVJ852022 ILN852022 IBR852022 HRV852022 HHZ852022 GYD852022 GOH852022 GEL852022 FUP852022 FKT852022 FAX852022 ERB852022 EHF852022 DXJ852022 DNN852022 DDR852022 CTV852022 CJZ852022 CAD852022 BQH852022 BGL852022 AWP852022 AMT852022 ACX852022 TB852022 JF852022 J852034 WVR786486 WLV786486 WBZ786486 VSD786486 VIH786486 UYL786486 UOP786486 UET786486 TUX786486 TLB786486 TBF786486 SRJ786486 SHN786486 RXR786486 RNV786486 RDZ786486 QUD786486 QKH786486 QAL786486 PQP786486 PGT786486 OWX786486 ONB786486 ODF786486 NTJ786486 NJN786486 MZR786486 MPV786486 MFZ786486 LWD786486 LMH786486 LCL786486 KSP786486 KIT786486 JYX786486 JPB786486 JFF786486 IVJ786486 ILN786486 IBR786486 HRV786486 HHZ786486 GYD786486 GOH786486 GEL786486 FUP786486 FKT786486 FAX786486 ERB786486 EHF786486 DXJ786486 DNN786486 DDR786486 CTV786486 CJZ786486 CAD786486 BQH786486 BGL786486 AWP786486 AMT786486 ACX786486 TB786486 JF786486 J786498 WVR720950 WLV720950 WBZ720950 VSD720950 VIH720950 UYL720950 UOP720950 UET720950 TUX720950 TLB720950 TBF720950 SRJ720950 SHN720950 RXR720950 RNV720950 RDZ720950 QUD720950 QKH720950 QAL720950 PQP720950 PGT720950 OWX720950 ONB720950 ODF720950 NTJ720950 NJN720950 MZR720950 MPV720950 MFZ720950 LWD720950 LMH720950 LCL720950 KSP720950 KIT720950 JYX720950 JPB720950 JFF720950 IVJ720950 ILN720950 IBR720950 HRV720950 HHZ720950 GYD720950 GOH720950 GEL720950 FUP720950 FKT720950 FAX720950 ERB720950 EHF720950 DXJ720950 DNN720950 DDR720950 CTV720950 CJZ720950 CAD720950 BQH720950 BGL720950 AWP720950 AMT720950 ACX720950 TB720950 JF720950 J720962 WVR655414 WLV655414 WBZ655414 VSD655414 VIH655414 UYL655414 UOP655414 UET655414 TUX655414 TLB655414 TBF655414 SRJ655414 SHN655414 RXR655414 RNV655414 RDZ655414 QUD655414 QKH655414 QAL655414 PQP655414 PGT655414 OWX655414 ONB655414 ODF655414 NTJ655414 NJN655414 MZR655414 MPV655414 MFZ655414 LWD655414 LMH655414 LCL655414 KSP655414 KIT655414 JYX655414 JPB655414 JFF655414 IVJ655414 ILN655414 IBR655414 HRV655414 HHZ655414 GYD655414 GOH655414 GEL655414 FUP655414 FKT655414 FAX655414 ERB655414 EHF655414 DXJ655414 DNN655414 DDR655414 CTV655414 CJZ655414 CAD655414 BQH655414 BGL655414 AWP655414 AMT655414 ACX655414 TB655414 JF655414 J655426 WVR589878 WLV589878 WBZ589878 VSD589878 VIH589878 UYL589878 UOP589878 UET589878 TUX589878 TLB589878 TBF589878 SRJ589878 SHN589878 RXR589878 RNV589878 RDZ589878 QUD589878 QKH589878 QAL589878 PQP589878 PGT589878 OWX589878 ONB589878 ODF589878 NTJ589878 NJN589878 MZR589878 MPV589878 MFZ589878 LWD589878 LMH589878 LCL589878 KSP589878 KIT589878 JYX589878 JPB589878 JFF589878 IVJ589878 ILN589878 IBR589878 HRV589878 HHZ589878 GYD589878 GOH589878 GEL589878 FUP589878 FKT589878 FAX589878 ERB589878 EHF589878 DXJ589878 DNN589878 DDR589878 CTV589878 CJZ589878 CAD589878 BQH589878 BGL589878 AWP589878 AMT589878 ACX589878 TB589878 JF589878 J589890 WVR524342 WLV524342 WBZ524342 VSD524342 VIH524342 UYL524342 UOP524342 UET524342 TUX524342 TLB524342 TBF524342 SRJ524342 SHN524342 RXR524342 RNV524342 RDZ524342 QUD524342 QKH524342 QAL524342 PQP524342 PGT524342 OWX524342 ONB524342 ODF524342 NTJ524342 NJN524342 MZR524342 MPV524342 MFZ524342 LWD524342 LMH524342 LCL524342 KSP524342 KIT524342 JYX524342 JPB524342 JFF524342 IVJ524342 ILN524342 IBR524342 HRV524342 HHZ524342 GYD524342 GOH524342 GEL524342 FUP524342 FKT524342 FAX524342 ERB524342 EHF524342 DXJ524342 DNN524342 DDR524342 CTV524342 CJZ524342 CAD524342 BQH524342 BGL524342 AWP524342 AMT524342 ACX524342 TB524342 JF524342 J524354 WVR458806 WLV458806 WBZ458806 VSD458806 VIH458806 UYL458806 UOP458806 UET458806 TUX458806 TLB458806 TBF458806 SRJ458806 SHN458806 RXR458806 RNV458806 RDZ458806 QUD458806 QKH458806 QAL458806 PQP458806 PGT458806 OWX458806 ONB458806 ODF458806 NTJ458806 NJN458806 MZR458806 MPV458806 MFZ458806 LWD458806 LMH458806 LCL458806 KSP458806 KIT458806 JYX458806 JPB458806 JFF458806 IVJ458806 ILN458806 IBR458806 HRV458806 HHZ458806 GYD458806 GOH458806 GEL458806 FUP458806 FKT458806 FAX458806 ERB458806 EHF458806 DXJ458806 DNN458806 DDR458806 CTV458806 CJZ458806 CAD458806 BQH458806 BGL458806 AWP458806 AMT458806 ACX458806 TB458806 JF458806 J458818 WVR393270 WLV393270 WBZ393270 VSD393270 VIH393270 UYL393270 UOP393270 UET393270 TUX393270 TLB393270 TBF393270 SRJ393270 SHN393270 RXR393270 RNV393270 RDZ393270 QUD393270 QKH393270 QAL393270 PQP393270 PGT393270 OWX393270 ONB393270 ODF393270 NTJ393270 NJN393270 MZR393270 MPV393270 MFZ393270 LWD393270 LMH393270 LCL393270 KSP393270 KIT393270 JYX393270 JPB393270 JFF393270 IVJ393270 ILN393270 IBR393270 HRV393270 HHZ393270 GYD393270 GOH393270 GEL393270 FUP393270 FKT393270 FAX393270 ERB393270 EHF393270 DXJ393270 DNN393270 DDR393270 CTV393270 CJZ393270 CAD393270 BQH393270 BGL393270 AWP393270 AMT393270 ACX393270 TB393270 JF393270 J393282 WVR327734 WLV327734 WBZ327734 VSD327734 VIH327734 UYL327734 UOP327734 UET327734 TUX327734 TLB327734 TBF327734 SRJ327734 SHN327734 RXR327734 RNV327734 RDZ327734 QUD327734 QKH327734 QAL327734 PQP327734 PGT327734 OWX327734 ONB327734 ODF327734 NTJ327734 NJN327734 MZR327734 MPV327734 MFZ327734 LWD327734 LMH327734 LCL327734 KSP327734 KIT327734 JYX327734 JPB327734 JFF327734 IVJ327734 ILN327734 IBR327734 HRV327734 HHZ327734 GYD327734 GOH327734 GEL327734 FUP327734 FKT327734 FAX327734 ERB327734 EHF327734 DXJ327734 DNN327734 DDR327734 CTV327734 CJZ327734 CAD327734 BQH327734 BGL327734 AWP327734 AMT327734 ACX327734 TB327734 JF327734 J327746 WVR262198 WLV262198 WBZ262198 VSD262198 VIH262198 UYL262198 UOP262198 UET262198 TUX262198 TLB262198 TBF262198 SRJ262198 SHN262198 RXR262198 RNV262198 RDZ262198 QUD262198 QKH262198 QAL262198 PQP262198 PGT262198 OWX262198 ONB262198 ODF262198 NTJ262198 NJN262198 MZR262198 MPV262198 MFZ262198 LWD262198 LMH262198 LCL262198 KSP262198 KIT262198 JYX262198 JPB262198 JFF262198 IVJ262198 ILN262198 IBR262198 HRV262198 HHZ262198 GYD262198 GOH262198 GEL262198 FUP262198 FKT262198 FAX262198 ERB262198 EHF262198 DXJ262198 DNN262198 DDR262198 CTV262198 CJZ262198 CAD262198 BQH262198 BGL262198 AWP262198 AMT262198 ACX262198 TB262198 JF262198 J262210 WVR196662 WLV196662 WBZ196662 VSD196662 VIH196662 UYL196662 UOP196662 UET196662 TUX196662 TLB196662 TBF196662 SRJ196662 SHN196662 RXR196662 RNV196662 RDZ196662 QUD196662 QKH196662 QAL196662 PQP196662 PGT196662 OWX196662 ONB196662 ODF196662 NTJ196662 NJN196662 MZR196662 MPV196662 MFZ196662 LWD196662 LMH196662 LCL196662 KSP196662 KIT196662 JYX196662 JPB196662 JFF196662 IVJ196662 ILN196662 IBR196662 HRV196662 HHZ196662 GYD196662 GOH196662 GEL196662 FUP196662 FKT196662 FAX196662 ERB196662 EHF196662 DXJ196662 DNN196662 DDR196662 CTV196662 CJZ196662 CAD196662 BQH196662 BGL196662 AWP196662 AMT196662 ACX196662 TB196662 JF196662 J196674 WVR131126 WLV131126 WBZ131126 VSD131126 VIH131126 UYL131126 UOP131126 UET131126 TUX131126 TLB131126 TBF131126 SRJ131126 SHN131126 RXR131126 RNV131126 RDZ131126 QUD131126 QKH131126 QAL131126 PQP131126 PGT131126 OWX131126 ONB131126 ODF131126 NTJ131126 NJN131126 MZR131126 MPV131126 MFZ131126 LWD131126 LMH131126 LCL131126 KSP131126 KIT131126 JYX131126 JPB131126 JFF131126 IVJ131126 ILN131126 IBR131126 HRV131126 HHZ131126 GYD131126 GOH131126 GEL131126 FUP131126 FKT131126 FAX131126 ERB131126 EHF131126 DXJ131126 DNN131126 DDR131126 CTV131126 CJZ131126 CAD131126 BQH131126 BGL131126 AWP131126 AMT131126 ACX131126 TB131126 JF131126 J131138 WVR65590 WLV65590 WBZ65590 VSD65590 VIH65590 UYL65590 UOP65590 UET65590 TUX65590 TLB65590 TBF65590 SRJ65590 SHN65590 RXR65590 RNV65590 RDZ65590 QUD65590 QKH65590 QAL65590 PQP65590 PGT65590 OWX65590 ONB65590 ODF65590 NTJ65590 NJN65590 MZR65590 MPV65590 MFZ65590 LWD65590 LMH65590 LCL65590 KSP65590 KIT65590 JYX65590 JPB65590 JFF65590 IVJ65590 ILN65590 IBR65590 HRV65590 HHZ65590 GYD65590 GOH65590 GEL65590 FUP65590 FKT65590 FAX65590 ERB65590 EHF65590 DXJ65590 DNN65590 DDR65590 CTV65590 CJZ65590 CAD65590 BQH65590 BGL65590 AWP65590 AMT65590 ACX65590 TB65590 JF65590 J65602 WWD6 WMH6 WCL6 VSP6 VIT6 UYX6 UPB6 UFF6 TVJ6 TLN6 TBR6 SRV6 SHZ6 RYD6 ROH6 REL6 QUP6 QKT6 QAX6 PRB6 PHF6 OXJ6 ONN6 ODR6 NTV6 NJZ6 NAD6 MQH6 MGL6 LWP6 LMT6 LCX6 KTB6 KJF6 JZJ6 JPN6 JFR6 IVV6 ILZ6 ICD6 HSH6 HIL6 GYP6 GOT6 GEX6 FVB6 FLF6 FBJ6 ERN6 EHR6 DXV6 DNZ6 DED6 CUH6 CKL6 CAP6 BQT6 BGX6 AXB6 ANF6 ADJ6 TN6 JR6 J6 WVL983094 WLP983094 WBT983094 VRX983094 VIB983094 UYF983094 UOJ983094 UEN983094 TUR983094 TKV983094 TAZ983094 SRD983094 SHH983094 RXL983094 RNP983094 RDT983094 QTX983094 QKB983094 QAF983094 PQJ983094 PGN983094 OWR983094 OMV983094 OCZ983094 NTD983094 NJH983094 MZL983094 MPP983094 MFT983094 LVX983094 LMB983094 LCF983094 KSJ983094 KIN983094 JYR983094 JOV983094 JEZ983094 IVD983094 ILH983094 IBL983094 HRP983094 HHT983094 GXX983094 GOB983094 GEF983094 FUJ983094 FKN983094 FAR983094 EQV983094 EGZ983094 DXD983094 DNH983094 DDL983094 CTP983094 CJT983094 BZX983094 BQB983094 BGF983094 AWJ983094 AMN983094 ACR983094 SV983094 IZ983094 D983106 WVL917558 WLP917558 WBT917558 VRX917558 VIB917558 UYF917558 UOJ917558 UEN917558 TUR917558 TKV917558 TAZ917558 SRD917558 SHH917558 RXL917558 RNP917558 RDT917558 QTX917558 QKB917558 QAF917558 PQJ917558 PGN917558 OWR917558 OMV917558 OCZ917558 NTD917558 NJH917558 MZL917558 MPP917558 MFT917558 LVX917558 LMB917558 LCF917558 KSJ917558 KIN917558 JYR917558 JOV917558 JEZ917558 IVD917558 ILH917558 IBL917558 HRP917558 HHT917558 GXX917558 GOB917558 GEF917558 FUJ917558 FKN917558 FAR917558 EQV917558 EGZ917558 DXD917558 DNH917558 DDL917558 CTP917558 CJT917558 BZX917558 BQB917558 BGF917558 AWJ917558 AMN917558 ACR917558 SV917558 IZ917558 D917570 WVL852022 WLP852022 WBT852022 VRX852022 VIB852022 UYF852022 UOJ852022 UEN852022 TUR852022 TKV852022 TAZ852022 SRD852022 SHH852022 RXL852022 RNP852022 RDT852022 QTX852022 QKB852022 QAF852022 PQJ852022 PGN852022 OWR852022 OMV852022 OCZ852022 NTD852022 NJH852022 MZL852022 MPP852022 MFT852022 LVX852022 LMB852022 LCF852022 KSJ852022 KIN852022 JYR852022 JOV852022 JEZ852022 IVD852022 ILH852022 IBL852022 HRP852022 HHT852022 GXX852022 GOB852022 GEF852022 FUJ852022 FKN852022 FAR852022 EQV852022 EGZ852022 DXD852022 DNH852022 DDL852022 CTP852022 CJT852022 BZX852022 BQB852022 BGF852022 AWJ852022 AMN852022 ACR852022 SV852022 IZ852022 D852034 WVL786486 WLP786486 WBT786486 VRX786486 VIB786486 UYF786486 UOJ786486 UEN786486 TUR786486 TKV786486 TAZ786486 SRD786486 SHH786486 RXL786486 RNP786486 RDT786486 QTX786486 QKB786486 QAF786486 PQJ786486 PGN786486 OWR786486 OMV786486 OCZ786486 NTD786486 NJH786486 MZL786486 MPP786486 MFT786486 LVX786486 LMB786486 LCF786486 KSJ786486 KIN786486 JYR786486 JOV786486 JEZ786486 IVD786486 ILH786486 IBL786486 HRP786486 HHT786486 GXX786486 GOB786486 GEF786486 FUJ786486 FKN786486 FAR786486 EQV786486 EGZ786486 DXD786486 DNH786486 DDL786486 CTP786486 CJT786486 BZX786486 BQB786486 BGF786486 AWJ786486 AMN786486 ACR786486 SV786486 IZ786486 D786498 WVL720950 WLP720950 WBT720950 VRX720950 VIB720950 UYF720950 UOJ720950 UEN720950 TUR720950 TKV720950 TAZ720950 SRD720950 SHH720950 RXL720950 RNP720950 RDT720950 QTX720950 QKB720950 QAF720950 PQJ720950 PGN720950 OWR720950 OMV720950 OCZ720950 NTD720950 NJH720950 MZL720950 MPP720950 MFT720950 LVX720950 LMB720950 LCF720950 KSJ720950 KIN720950 JYR720950 JOV720950 JEZ720950 IVD720950 ILH720950 IBL720950 HRP720950 HHT720950 GXX720950 GOB720950 GEF720950 FUJ720950 FKN720950 FAR720950 EQV720950 EGZ720950 DXD720950 DNH720950 DDL720950 CTP720950 CJT720950 BZX720950 BQB720950 BGF720950 AWJ720950 AMN720950 ACR720950 SV720950 IZ720950 D720962 WVL655414 WLP655414 WBT655414 VRX655414 VIB655414 UYF655414 UOJ655414 UEN655414 TUR655414 TKV655414 TAZ655414 SRD655414 SHH655414 RXL655414 RNP655414 RDT655414 QTX655414 QKB655414 QAF655414 PQJ655414 PGN655414 OWR655414 OMV655414 OCZ655414 NTD655414 NJH655414 MZL655414 MPP655414 MFT655414 LVX655414 LMB655414 LCF655414 KSJ655414 KIN655414 JYR655414 JOV655414 JEZ655414 IVD655414 ILH655414 IBL655414 HRP655414 HHT655414 GXX655414 GOB655414 GEF655414 FUJ655414 FKN655414 FAR655414 EQV655414 EGZ655414 DXD655414 DNH655414 DDL655414 CTP655414 CJT655414 BZX655414 BQB655414 BGF655414 AWJ655414 AMN655414 ACR655414 SV655414 IZ655414 D655426 WVL589878 WLP589878 WBT589878 VRX589878 VIB589878 UYF589878 UOJ589878 UEN589878 TUR589878 TKV589878 TAZ589878 SRD589878 SHH589878 RXL589878 RNP589878 RDT589878 QTX589878 QKB589878 QAF589878 PQJ589878 PGN589878 OWR589878 OMV589878 OCZ589878 NTD589878 NJH589878 MZL589878 MPP589878 MFT589878 LVX589878 LMB589878 LCF589878 KSJ589878 KIN589878 JYR589878 JOV589878 JEZ589878 IVD589878 ILH589878 IBL589878 HRP589878 HHT589878 GXX589878 GOB589878 GEF589878 FUJ589878 FKN589878 FAR589878 EQV589878 EGZ589878 DXD589878 DNH589878 DDL589878 CTP589878 CJT589878 BZX589878 BQB589878 BGF589878 AWJ589878 AMN589878 ACR589878 SV589878 IZ589878 D589890 WVL524342 WLP524342 WBT524342 VRX524342 VIB524342 UYF524342 UOJ524342 UEN524342 TUR524342 TKV524342 TAZ524342 SRD524342 SHH524342 RXL524342 RNP524342 RDT524342 QTX524342 QKB524342 QAF524342 PQJ524342 PGN524342 OWR524342 OMV524342 OCZ524342 NTD524342 NJH524342 MZL524342 MPP524342 MFT524342 LVX524342 LMB524342 LCF524342 KSJ524342 KIN524342 JYR524342 JOV524342 JEZ524342 IVD524342 ILH524342 IBL524342 HRP524342 HHT524342 GXX524342 GOB524342 GEF524342 FUJ524342 FKN524342 FAR524342 EQV524342 EGZ524342 DXD524342 DNH524342 DDL524342 CTP524342 CJT524342 BZX524342 BQB524342 BGF524342 AWJ524342 AMN524342 ACR524342 SV524342 IZ524342 D524354 WVL458806 WLP458806 WBT458806 VRX458806 VIB458806 UYF458806 UOJ458806 UEN458806 TUR458806 TKV458806 TAZ458806 SRD458806 SHH458806 RXL458806 RNP458806 RDT458806 QTX458806 QKB458806 QAF458806 PQJ458806 PGN458806 OWR458806 OMV458806 OCZ458806 NTD458806 NJH458806 MZL458806 MPP458806 MFT458806 LVX458806 LMB458806 LCF458806 KSJ458806 KIN458806 JYR458806 JOV458806 JEZ458806 IVD458806 ILH458806 IBL458806 HRP458806 HHT458806 GXX458806 GOB458806 GEF458806 FUJ458806 FKN458806 FAR458806 EQV458806 EGZ458806 DXD458806 DNH458806 DDL458806 CTP458806 CJT458806 BZX458806 BQB458806 BGF458806 AWJ458806 AMN458806 ACR458806 SV458806 IZ458806 D458818 WVL393270 WLP393270 WBT393270 VRX393270 VIB393270 UYF393270 UOJ393270 UEN393270 TUR393270 TKV393270 TAZ393270 SRD393270 SHH393270 RXL393270 RNP393270 RDT393270 QTX393270 QKB393270 QAF393270 PQJ393270 PGN393270 OWR393270 OMV393270 OCZ393270 NTD393270 NJH393270 MZL393270 MPP393270 MFT393270 LVX393270 LMB393270 LCF393270 KSJ393270 KIN393270 JYR393270 JOV393270 JEZ393270 IVD393270 ILH393270 IBL393270 HRP393270 HHT393270 GXX393270 GOB393270 GEF393270 FUJ393270 FKN393270 FAR393270 EQV393270 EGZ393270 DXD393270 DNH393270 DDL393270 CTP393270 CJT393270 BZX393270 BQB393270 BGF393270 AWJ393270 AMN393270 ACR393270 SV393270 IZ393270 D393282 WVL327734 WLP327734 WBT327734 VRX327734 VIB327734 UYF327734 UOJ327734 UEN327734 TUR327734 TKV327734 TAZ327734 SRD327734 SHH327734 RXL327734 RNP327734 RDT327734 QTX327734 QKB327734 QAF327734 PQJ327734 PGN327734 OWR327734 OMV327734 OCZ327734 NTD327734 NJH327734 MZL327734 MPP327734 MFT327734 LVX327734 LMB327734 LCF327734 KSJ327734 KIN327734 JYR327734 JOV327734 JEZ327734 IVD327734 ILH327734 IBL327734 HRP327734 HHT327734 GXX327734 GOB327734 GEF327734 FUJ327734 FKN327734 FAR327734 EQV327734 EGZ327734 DXD327734 DNH327734 DDL327734 CTP327734 CJT327734 BZX327734 BQB327734 BGF327734 AWJ327734 AMN327734 ACR327734 SV327734 IZ327734 D327746 WVL262198 WLP262198 WBT262198 VRX262198 VIB262198 UYF262198 UOJ262198 UEN262198 TUR262198 TKV262198 TAZ262198 SRD262198 SHH262198 RXL262198 RNP262198 RDT262198 QTX262198 QKB262198 QAF262198 PQJ262198 PGN262198 OWR262198 OMV262198 OCZ262198 NTD262198 NJH262198 MZL262198 MPP262198 MFT262198 LVX262198 LMB262198 LCF262198 KSJ262198 KIN262198 JYR262198 JOV262198 JEZ262198 IVD262198 ILH262198 IBL262198 HRP262198 HHT262198 GXX262198 GOB262198 GEF262198 FUJ262198 FKN262198 FAR262198 EQV262198 EGZ262198 DXD262198 DNH262198 DDL262198 CTP262198 CJT262198 BZX262198 BQB262198 BGF262198 AWJ262198 AMN262198 ACR262198 SV262198 IZ262198 D262210 WVL196662 WLP196662 WBT196662 VRX196662 VIB196662 UYF196662 UOJ196662 UEN196662 TUR196662 TKV196662 TAZ196662 SRD196662 SHH196662 RXL196662 RNP196662 RDT196662 QTX196662 QKB196662 QAF196662 PQJ196662 PGN196662 OWR196662 OMV196662 OCZ196662 NTD196662 NJH196662 MZL196662 MPP196662 MFT196662 LVX196662 LMB196662 LCF196662 KSJ196662 KIN196662 JYR196662 JOV196662 JEZ196662 IVD196662 ILH196662 IBL196662 HRP196662 HHT196662 GXX196662 GOB196662 GEF196662 FUJ196662 FKN196662 FAR196662 EQV196662 EGZ196662 DXD196662 DNH196662 DDL196662 CTP196662 CJT196662 BZX196662 BQB196662 BGF196662 AWJ196662 AMN196662 ACR196662 SV196662 IZ196662 D196674 WVL131126 WLP131126 WBT131126 VRX131126 VIB131126 UYF131126 UOJ131126 UEN131126 TUR131126 TKV131126 TAZ131126 SRD131126 SHH131126 RXL131126 RNP131126 RDT131126 QTX131126 QKB131126 QAF131126 PQJ131126 PGN131126 OWR131126 OMV131126 OCZ131126 NTD131126 NJH131126 MZL131126 MPP131126 MFT131126 LVX131126 LMB131126 LCF131126 KSJ131126 KIN131126 JYR131126 JOV131126 JEZ131126 IVD131126 ILH131126 IBL131126 HRP131126 HHT131126 GXX131126 GOB131126 GEF131126 FUJ131126 FKN131126 FAR131126 EQV131126 EGZ131126 DXD131126 DNH131126 DDL131126 CTP131126 CJT131126 BZX131126 BQB131126 BGF131126 AWJ131126 AMN131126 ACR131126 SV131126 IZ131126 D131138 WVL65590 WLP65590 WBT65590 VRX65590 VIB65590 UYF65590 UOJ65590 UEN65590 TUR65590 TKV65590 TAZ65590 SRD65590 SHH65590 RXL65590 RNP65590 RDT65590 QTX65590 QKB65590 QAF65590 PQJ65590 PGN65590 OWR65590 OMV65590 OCZ65590 NTD65590 NJH65590 MZL65590 MPP65590 MFT65590 LVX65590 LMB65590 LCF65590 KSJ65590 KIN65590 JYR65590 JOV65590 JEZ65590 IVD65590 ILH65590 IBL65590 HRP65590 HHT65590 GXX65590 GOB65590 GEF65590 FUJ65590 FKN65590 FAR65590 EQV65590 EGZ65590 DXD65590 DNH65590 DDL65590 CTP65590 CJT65590 BZX65590 BQB65590 BGF65590 AWJ65590 AMN65590 ACR65590 SV65590 IZ65590 D65602 WVX6 WMB6 WCF6 VSJ6 VIN6 UYR6 UOV6 UEZ6 TVD6 TLH6 TBL6 SRP6 SHT6 RXX6 ROB6 REF6 QUJ6 QKN6 QAR6 PQV6 PGZ6 OXD6 ONH6 ODL6 NTP6 NJT6 MZX6 MQB6 MGF6 LWJ6 LMN6 LCR6 KSV6 KIZ6 JZD6 JPH6 JFL6 IVP6 ILT6 IBX6 HSB6 HIF6 GYJ6 GON6 GER6 FUV6 FKZ6 FBD6 ERH6 EHL6 DXP6 DNT6 DDX6 CUB6 CKF6 CAJ6 BQN6 BGR6 AWV6 AMZ6 ADD6 TH6 JL6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M53"/>
  <sheetViews>
    <sheetView workbookViewId="0"/>
  </sheetViews>
  <sheetFormatPr defaultRowHeight="12"/>
  <cols>
    <col min="1" max="1" width="5.28515625" customWidth="1"/>
    <col min="2" max="2" width="13.28515625" customWidth="1"/>
    <col min="3" max="3" width="18.42578125" customWidth="1"/>
    <col min="4" max="4" width="7.28515625" customWidth="1"/>
    <col min="5" max="5" width="12.7109375" customWidth="1"/>
    <col min="6" max="7" width="8.28515625" customWidth="1"/>
    <col min="8" max="8" width="6.7109375" customWidth="1"/>
    <col min="9" max="9" width="5.7109375" customWidth="1"/>
    <col min="10" max="13" width="8.140625" customWidth="1"/>
  </cols>
  <sheetData>
    <row r="1" spans="1:13" s="121" customFormat="1">
      <c r="A1" s="121" t="s">
        <v>166</v>
      </c>
      <c r="B1" s="121" t="s">
        <v>167</v>
      </c>
      <c r="C1" s="121" t="s">
        <v>168</v>
      </c>
      <c r="D1" s="121" t="s">
        <v>169</v>
      </c>
      <c r="E1" s="121" t="s">
        <v>170</v>
      </c>
      <c r="F1" s="121" t="s">
        <v>171</v>
      </c>
      <c r="G1" s="121" t="s">
        <v>172</v>
      </c>
      <c r="H1" s="121" t="s">
        <v>173</v>
      </c>
      <c r="I1" s="121" t="s">
        <v>174</v>
      </c>
      <c r="J1" s="121" t="s">
        <v>175</v>
      </c>
      <c r="K1" s="121" t="s">
        <v>176</v>
      </c>
      <c r="L1" s="121" t="s">
        <v>177</v>
      </c>
      <c r="M1" s="121" t="s">
        <v>178</v>
      </c>
    </row>
    <row r="2" spans="1:13">
      <c r="A2" t="str">
        <f>IF(リレーオーダー用紙!F7="","",0)</f>
        <v/>
      </c>
      <c r="B2" s="48">
        <f>団体!$C$3</f>
        <v>0</v>
      </c>
      <c r="C2">
        <f>団体!$E$3</f>
        <v>0</v>
      </c>
      <c r="D2" s="47" t="str">
        <f>リレーオーダー用紙!AH7</f>
        <v/>
      </c>
      <c r="E2" t="str">
        <f>リレーオーダー用紙!AW7</f>
        <v>999:99.99</v>
      </c>
      <c r="F2" s="47" t="str">
        <f>団体!$B$3</f>
        <v/>
      </c>
      <c r="G2">
        <v>0</v>
      </c>
      <c r="H2">
        <v>7</v>
      </c>
      <c r="I2">
        <v>200</v>
      </c>
      <c r="J2" t="str">
        <f>リレーオーダー用紙!AS7</f>
        <v/>
      </c>
      <c r="K2" t="str">
        <f>リレーオーダー用紙!AT7</f>
        <v/>
      </c>
      <c r="L2" t="str">
        <f>リレーオーダー用紙!AU7</f>
        <v/>
      </c>
      <c r="M2" t="str">
        <f>リレーオーダー用紙!AV7</f>
        <v/>
      </c>
    </row>
    <row r="3" spans="1:13">
      <c r="A3" t="str">
        <f>IF(リレーオーダー用紙!F8="","",0)</f>
        <v/>
      </c>
      <c r="B3" s="48">
        <f>団体!$C$3</f>
        <v>0</v>
      </c>
      <c r="C3">
        <f>団体!$E$3</f>
        <v>0</v>
      </c>
      <c r="D3" s="47" t="str">
        <f>リレーオーダー用紙!AH8</f>
        <v/>
      </c>
      <c r="E3" t="str">
        <f>リレーオーダー用紙!AW8</f>
        <v>999:99.99</v>
      </c>
      <c r="F3" s="47" t="str">
        <f>団体!$B$3</f>
        <v/>
      </c>
      <c r="G3">
        <v>0</v>
      </c>
      <c r="H3">
        <v>7</v>
      </c>
      <c r="I3">
        <v>200</v>
      </c>
      <c r="J3" t="str">
        <f>リレーオーダー用紙!AS8</f>
        <v/>
      </c>
      <c r="K3" t="str">
        <f>リレーオーダー用紙!AT8</f>
        <v/>
      </c>
      <c r="L3" t="str">
        <f>リレーオーダー用紙!AU8</f>
        <v/>
      </c>
      <c r="M3" t="str">
        <f>リレーオーダー用紙!AV8</f>
        <v/>
      </c>
    </row>
    <row r="4" spans="1:13">
      <c r="A4" t="str">
        <f>IF(リレーオーダー用紙!F9="","",0)</f>
        <v/>
      </c>
      <c r="B4" s="48">
        <f>団体!$C$3</f>
        <v>0</v>
      </c>
      <c r="C4">
        <f>団体!$E$3</f>
        <v>0</v>
      </c>
      <c r="D4" s="47" t="str">
        <f>リレーオーダー用紙!AH9</f>
        <v/>
      </c>
      <c r="E4" t="str">
        <f>リレーオーダー用紙!AW9</f>
        <v>999:99.99</v>
      </c>
      <c r="F4" s="47" t="str">
        <f>団体!$B$3</f>
        <v/>
      </c>
      <c r="G4">
        <v>0</v>
      </c>
      <c r="H4">
        <v>7</v>
      </c>
      <c r="I4">
        <v>200</v>
      </c>
      <c r="J4" t="str">
        <f>リレーオーダー用紙!AS9</f>
        <v/>
      </c>
      <c r="K4" t="str">
        <f>リレーオーダー用紙!AT9</f>
        <v/>
      </c>
      <c r="L4" t="str">
        <f>リレーオーダー用紙!AU9</f>
        <v/>
      </c>
      <c r="M4" t="str">
        <f>リレーオーダー用紙!AV9</f>
        <v/>
      </c>
    </row>
    <row r="5" spans="1:13">
      <c r="A5" t="str">
        <f>IF(リレーオーダー用紙!F10="","",0)</f>
        <v/>
      </c>
      <c r="B5" s="48">
        <f>団体!$C$3</f>
        <v>0</v>
      </c>
      <c r="C5">
        <f>団体!$E$3</f>
        <v>0</v>
      </c>
      <c r="D5" s="47" t="str">
        <f>リレーオーダー用紙!AH10</f>
        <v/>
      </c>
      <c r="E5" t="str">
        <f>リレーオーダー用紙!AW10</f>
        <v>999:99.99</v>
      </c>
      <c r="F5" s="47" t="str">
        <f>団体!$B$3</f>
        <v/>
      </c>
      <c r="G5">
        <v>0</v>
      </c>
      <c r="H5">
        <v>7</v>
      </c>
      <c r="I5">
        <v>200</v>
      </c>
      <c r="J5" t="str">
        <f>リレーオーダー用紙!AS10</f>
        <v/>
      </c>
      <c r="K5" t="str">
        <f>リレーオーダー用紙!AT10</f>
        <v/>
      </c>
      <c r="L5" t="str">
        <f>リレーオーダー用紙!AU10</f>
        <v/>
      </c>
      <c r="M5" t="str">
        <f>リレーオーダー用紙!AV10</f>
        <v/>
      </c>
    </row>
    <row r="6" spans="1:13">
      <c r="A6" t="str">
        <f>IF(リレーオーダー用紙!F11="","",0)</f>
        <v/>
      </c>
      <c r="B6" s="48">
        <f>団体!$C$3</f>
        <v>0</v>
      </c>
      <c r="C6">
        <f>団体!$E$3</f>
        <v>0</v>
      </c>
      <c r="D6" s="47" t="str">
        <f>リレーオーダー用紙!AH11</f>
        <v/>
      </c>
      <c r="E6" t="str">
        <f>リレーオーダー用紙!AW11</f>
        <v>999:99.99</v>
      </c>
      <c r="F6" s="47" t="str">
        <f>団体!$B$3</f>
        <v/>
      </c>
      <c r="G6">
        <v>0</v>
      </c>
      <c r="H6">
        <v>7</v>
      </c>
      <c r="I6">
        <v>200</v>
      </c>
      <c r="J6" t="str">
        <f>リレーオーダー用紙!AS11</f>
        <v/>
      </c>
      <c r="K6" t="str">
        <f>リレーオーダー用紙!AT11</f>
        <v/>
      </c>
      <c r="L6" t="str">
        <f>リレーオーダー用紙!AU11</f>
        <v/>
      </c>
      <c r="M6" t="str">
        <f>リレーオーダー用紙!AV11</f>
        <v/>
      </c>
    </row>
    <row r="7" spans="1:13">
      <c r="A7" t="str">
        <f>IF(リレーオーダー用紙!F12="","",0)</f>
        <v/>
      </c>
      <c r="B7" s="48">
        <f>団体!$C$3</f>
        <v>0</v>
      </c>
      <c r="C7">
        <f>団体!$E$3</f>
        <v>0</v>
      </c>
      <c r="D7" s="47" t="str">
        <f>リレーオーダー用紙!AH12</f>
        <v/>
      </c>
      <c r="E7" t="str">
        <f>リレーオーダー用紙!AW12</f>
        <v>999:99.99</v>
      </c>
      <c r="F7" s="47" t="str">
        <f>団体!$B$3</f>
        <v/>
      </c>
      <c r="G7">
        <v>0</v>
      </c>
      <c r="H7">
        <v>7</v>
      </c>
      <c r="I7">
        <v>200</v>
      </c>
      <c r="J7" t="str">
        <f>リレーオーダー用紙!AS12</f>
        <v/>
      </c>
      <c r="K7" t="str">
        <f>リレーオーダー用紙!AT12</f>
        <v/>
      </c>
      <c r="L7" t="str">
        <f>リレーオーダー用紙!AU12</f>
        <v/>
      </c>
      <c r="M7" t="str">
        <f>リレーオーダー用紙!AV12</f>
        <v/>
      </c>
    </row>
    <row r="8" spans="1:13">
      <c r="A8" s="118" t="str">
        <f>IF(リレーオーダー用紙!F13="","",0)</f>
        <v/>
      </c>
      <c r="B8" s="125">
        <f>団体!$C$3</f>
        <v>0</v>
      </c>
      <c r="C8" s="118">
        <f>団体!$E$3</f>
        <v>0</v>
      </c>
      <c r="D8" s="123" t="str">
        <f>リレーオーダー用紙!AH13</f>
        <v/>
      </c>
      <c r="E8" s="118" t="str">
        <f>リレーオーダー用紙!AW13</f>
        <v>999:99.99</v>
      </c>
      <c r="F8" s="123" t="str">
        <f>団体!$B$3</f>
        <v/>
      </c>
      <c r="G8" s="118">
        <v>0</v>
      </c>
      <c r="H8" s="118">
        <v>7</v>
      </c>
      <c r="I8" s="118">
        <v>200</v>
      </c>
      <c r="J8" s="118" t="str">
        <f>リレーオーダー用紙!AS13</f>
        <v/>
      </c>
      <c r="K8" s="118" t="str">
        <f>リレーオーダー用紙!AT13</f>
        <v/>
      </c>
      <c r="L8" s="118" t="str">
        <f>リレーオーダー用紙!AU13</f>
        <v/>
      </c>
      <c r="M8" s="118" t="str">
        <f>リレーオーダー用紙!AV13</f>
        <v/>
      </c>
    </row>
    <row r="9" spans="1:13">
      <c r="A9" t="str">
        <f>IF(リレーオーダー用紙!F14="","",0)</f>
        <v/>
      </c>
      <c r="B9" s="48"/>
      <c r="D9" s="47"/>
      <c r="F9" s="47"/>
    </row>
    <row r="10" spans="1:13">
      <c r="A10" s="118"/>
      <c r="B10" s="125"/>
      <c r="C10" s="118"/>
      <c r="D10" s="123"/>
      <c r="E10" s="118"/>
      <c r="F10" s="123"/>
      <c r="G10" s="118"/>
      <c r="H10" s="118"/>
      <c r="I10" s="118"/>
      <c r="J10" s="118"/>
      <c r="K10" s="118"/>
      <c r="L10" s="118"/>
      <c r="M10" s="118"/>
    </row>
    <row r="11" spans="1:13">
      <c r="A11" t="str">
        <f>IF(リレーオーダー用紙!F16="","",0)</f>
        <v/>
      </c>
      <c r="B11" s="48">
        <f>団体!$C$3</f>
        <v>0</v>
      </c>
      <c r="C11">
        <f>団体!$E$3</f>
        <v>0</v>
      </c>
      <c r="D11" s="47" t="str">
        <f>リレーオーダー用紙!AH16</f>
        <v/>
      </c>
      <c r="E11" t="str">
        <f>リレーオーダー用紙!AW16</f>
        <v>999:99.99</v>
      </c>
      <c r="F11" s="47" t="str">
        <f>団体!$B$3</f>
        <v/>
      </c>
      <c r="G11">
        <v>0</v>
      </c>
      <c r="H11">
        <v>6</v>
      </c>
      <c r="I11">
        <v>200</v>
      </c>
      <c r="J11" t="str">
        <f>リレーオーダー用紙!AS16</f>
        <v/>
      </c>
      <c r="K11" t="str">
        <f>リレーオーダー用紙!AT16</f>
        <v/>
      </c>
      <c r="L11" t="str">
        <f>リレーオーダー用紙!AU16</f>
        <v/>
      </c>
      <c r="M11" t="str">
        <f>リレーオーダー用紙!AV16</f>
        <v/>
      </c>
    </row>
    <row r="12" spans="1:13">
      <c r="A12" t="str">
        <f>IF(リレーオーダー用紙!F17="","",0)</f>
        <v/>
      </c>
      <c r="B12" s="48">
        <f>団体!$C$3</f>
        <v>0</v>
      </c>
      <c r="C12">
        <f>団体!$E$3</f>
        <v>0</v>
      </c>
      <c r="D12" s="47" t="str">
        <f>リレーオーダー用紙!AH17</f>
        <v/>
      </c>
      <c r="E12" t="str">
        <f>リレーオーダー用紙!AW17</f>
        <v>999:99.99</v>
      </c>
      <c r="F12" s="47" t="str">
        <f>団体!$B$3</f>
        <v/>
      </c>
      <c r="G12">
        <v>0</v>
      </c>
      <c r="H12">
        <v>6</v>
      </c>
      <c r="I12">
        <v>200</v>
      </c>
      <c r="J12" t="str">
        <f>リレーオーダー用紙!AS17</f>
        <v/>
      </c>
      <c r="K12" t="str">
        <f>リレーオーダー用紙!AT17</f>
        <v/>
      </c>
      <c r="L12" t="str">
        <f>リレーオーダー用紙!AU17</f>
        <v/>
      </c>
      <c r="M12" t="str">
        <f>リレーオーダー用紙!AV17</f>
        <v/>
      </c>
    </row>
    <row r="13" spans="1:13">
      <c r="A13" t="str">
        <f>IF(リレーオーダー用紙!F18="","",0)</f>
        <v/>
      </c>
      <c r="B13" s="48">
        <f>団体!$C$3</f>
        <v>0</v>
      </c>
      <c r="C13">
        <f>団体!$E$3</f>
        <v>0</v>
      </c>
      <c r="D13" s="47" t="str">
        <f>リレーオーダー用紙!AH18</f>
        <v/>
      </c>
      <c r="E13" t="str">
        <f>リレーオーダー用紙!AW18</f>
        <v>999:99.99</v>
      </c>
      <c r="F13" s="47" t="str">
        <f>団体!$B$3</f>
        <v/>
      </c>
      <c r="G13">
        <v>0</v>
      </c>
      <c r="H13">
        <v>6</v>
      </c>
      <c r="I13">
        <v>200</v>
      </c>
      <c r="J13" t="str">
        <f>リレーオーダー用紙!AS18</f>
        <v/>
      </c>
      <c r="K13" t="str">
        <f>リレーオーダー用紙!AT18</f>
        <v/>
      </c>
      <c r="L13" t="str">
        <f>リレーオーダー用紙!AU18</f>
        <v/>
      </c>
      <c r="M13" t="str">
        <f>リレーオーダー用紙!AV18</f>
        <v/>
      </c>
    </row>
    <row r="14" spans="1:13">
      <c r="A14" t="str">
        <f>IF(リレーオーダー用紙!F19="","",0)</f>
        <v/>
      </c>
      <c r="B14" s="48">
        <f>団体!$C$3</f>
        <v>0</v>
      </c>
      <c r="C14">
        <f>団体!$E$3</f>
        <v>0</v>
      </c>
      <c r="D14" s="47" t="str">
        <f>リレーオーダー用紙!AH19</f>
        <v/>
      </c>
      <c r="E14" t="str">
        <f>リレーオーダー用紙!AW19</f>
        <v>999:99.99</v>
      </c>
      <c r="F14" s="47" t="str">
        <f>団体!$B$3</f>
        <v/>
      </c>
      <c r="G14">
        <v>0</v>
      </c>
      <c r="H14">
        <v>6</v>
      </c>
      <c r="I14">
        <v>200</v>
      </c>
      <c r="J14" t="str">
        <f>リレーオーダー用紙!AS19</f>
        <v/>
      </c>
      <c r="K14" t="str">
        <f>リレーオーダー用紙!AT19</f>
        <v/>
      </c>
      <c r="L14" t="str">
        <f>リレーオーダー用紙!AU19</f>
        <v/>
      </c>
      <c r="M14" t="str">
        <f>リレーオーダー用紙!AV19</f>
        <v/>
      </c>
    </row>
    <row r="15" spans="1:13">
      <c r="A15" t="str">
        <f>IF(リレーオーダー用紙!F20="","",0)</f>
        <v/>
      </c>
      <c r="B15" s="48">
        <f>団体!$C$3</f>
        <v>0</v>
      </c>
      <c r="C15">
        <f>団体!$E$3</f>
        <v>0</v>
      </c>
      <c r="D15" s="47" t="str">
        <f>リレーオーダー用紙!AH20</f>
        <v/>
      </c>
      <c r="E15" t="str">
        <f>リレーオーダー用紙!AW20</f>
        <v>999:99.99</v>
      </c>
      <c r="F15" s="47" t="str">
        <f>団体!$B$3</f>
        <v/>
      </c>
      <c r="G15">
        <v>0</v>
      </c>
      <c r="H15">
        <v>6</v>
      </c>
      <c r="I15">
        <v>200</v>
      </c>
      <c r="J15" t="str">
        <f>リレーオーダー用紙!AS20</f>
        <v/>
      </c>
      <c r="K15" t="str">
        <f>リレーオーダー用紙!AT20</f>
        <v/>
      </c>
      <c r="L15" t="str">
        <f>リレーオーダー用紙!AU20</f>
        <v/>
      </c>
      <c r="M15" t="str">
        <f>リレーオーダー用紙!AV20</f>
        <v/>
      </c>
    </row>
    <row r="16" spans="1:13">
      <c r="A16" t="str">
        <f>IF(リレーオーダー用紙!F21="","",0)</f>
        <v/>
      </c>
      <c r="B16" s="48">
        <f>団体!$C$3</f>
        <v>0</v>
      </c>
      <c r="C16">
        <f>団体!$E$3</f>
        <v>0</v>
      </c>
      <c r="D16" s="47" t="str">
        <f>リレーオーダー用紙!AH21</f>
        <v/>
      </c>
      <c r="E16" t="str">
        <f>リレーオーダー用紙!AW21</f>
        <v>999:99.99</v>
      </c>
      <c r="F16" s="47" t="str">
        <f>団体!$B$3</f>
        <v/>
      </c>
      <c r="G16">
        <v>0</v>
      </c>
      <c r="H16">
        <v>6</v>
      </c>
      <c r="I16">
        <v>200</v>
      </c>
      <c r="J16" t="str">
        <f>リレーオーダー用紙!AS21</f>
        <v/>
      </c>
      <c r="K16" t="str">
        <f>リレーオーダー用紙!AT21</f>
        <v/>
      </c>
      <c r="L16" t="str">
        <f>リレーオーダー用紙!AU21</f>
        <v/>
      </c>
      <c r="M16" t="str">
        <f>リレーオーダー用紙!AV21</f>
        <v/>
      </c>
    </row>
    <row r="17" spans="1:13">
      <c r="A17" s="118" t="str">
        <f>IF(リレーオーダー用紙!F22="","",0)</f>
        <v/>
      </c>
      <c r="B17" s="125">
        <f>団体!$C$3</f>
        <v>0</v>
      </c>
      <c r="C17" s="118">
        <f>団体!$E$3</f>
        <v>0</v>
      </c>
      <c r="D17" s="123" t="str">
        <f>リレーオーダー用紙!AH22</f>
        <v/>
      </c>
      <c r="E17" s="118" t="str">
        <f>リレーオーダー用紙!AW22</f>
        <v>999:99.99</v>
      </c>
      <c r="F17" s="123" t="str">
        <f>団体!$B$3</f>
        <v/>
      </c>
      <c r="G17" s="118">
        <v>0</v>
      </c>
      <c r="H17" s="118">
        <v>6</v>
      </c>
      <c r="I17" s="118">
        <v>200</v>
      </c>
      <c r="J17" s="118" t="str">
        <f>リレーオーダー用紙!AS22</f>
        <v/>
      </c>
      <c r="K17" s="118" t="str">
        <f>リレーオーダー用紙!AT22</f>
        <v/>
      </c>
      <c r="L17" s="118" t="str">
        <f>リレーオーダー用紙!AU22</f>
        <v/>
      </c>
      <c r="M17" s="118" t="str">
        <f>リレーオーダー用紙!AV22</f>
        <v/>
      </c>
    </row>
    <row r="18" spans="1:13">
      <c r="B18" s="48"/>
      <c r="D18" s="47"/>
      <c r="F18" s="47"/>
    </row>
    <row r="19" spans="1:13">
      <c r="A19" s="118"/>
      <c r="B19" s="125"/>
      <c r="C19" s="118"/>
      <c r="D19" s="123"/>
      <c r="E19" s="118"/>
      <c r="F19" s="123"/>
      <c r="G19" s="118"/>
      <c r="H19" s="118"/>
      <c r="I19" s="118"/>
      <c r="J19" s="118"/>
      <c r="K19" s="118"/>
      <c r="L19" s="118"/>
      <c r="M19" s="118"/>
    </row>
    <row r="20" spans="1:13">
      <c r="A20" t="str">
        <f>IF(リレーオーダー用紙!F25="","",5)</f>
        <v/>
      </c>
      <c r="B20" s="48">
        <f>団体!$C$3</f>
        <v>0</v>
      </c>
      <c r="C20">
        <f>団体!$E$3</f>
        <v>0</v>
      </c>
      <c r="D20" s="47" t="str">
        <f>リレーオーダー用紙!AH25</f>
        <v/>
      </c>
      <c r="E20" t="str">
        <f>リレーオーダー用紙!AW25</f>
        <v>999:99.99</v>
      </c>
      <c r="F20" s="47" t="str">
        <f>団体!$B$3</f>
        <v/>
      </c>
      <c r="G20">
        <v>0</v>
      </c>
      <c r="H20">
        <v>7</v>
      </c>
      <c r="I20">
        <v>200</v>
      </c>
      <c r="J20" t="str">
        <f>リレーオーダー用紙!AS25</f>
        <v/>
      </c>
      <c r="K20" t="str">
        <f>リレーオーダー用紙!AT25</f>
        <v/>
      </c>
      <c r="L20" t="str">
        <f>リレーオーダー用紙!AU25</f>
        <v/>
      </c>
      <c r="M20" t="str">
        <f>リレーオーダー用紙!AV25</f>
        <v/>
      </c>
    </row>
    <row r="21" spans="1:13">
      <c r="A21" t="str">
        <f>IF(リレーオーダー用紙!F26="","",5)</f>
        <v/>
      </c>
      <c r="B21" s="48">
        <f>団体!$C$3</f>
        <v>0</v>
      </c>
      <c r="C21">
        <f>団体!$E$3</f>
        <v>0</v>
      </c>
      <c r="D21" s="47" t="str">
        <f>リレーオーダー用紙!AH26</f>
        <v/>
      </c>
      <c r="E21" t="str">
        <f>リレーオーダー用紙!AW26</f>
        <v>999:99.99</v>
      </c>
      <c r="F21" s="47" t="str">
        <f>団体!$B$3</f>
        <v/>
      </c>
      <c r="G21">
        <v>0</v>
      </c>
      <c r="H21">
        <v>7</v>
      </c>
      <c r="I21">
        <v>200</v>
      </c>
      <c r="J21" t="str">
        <f>リレーオーダー用紙!AS26</f>
        <v/>
      </c>
      <c r="K21" t="str">
        <f>リレーオーダー用紙!AT26</f>
        <v/>
      </c>
      <c r="L21" t="str">
        <f>リレーオーダー用紙!AU26</f>
        <v/>
      </c>
      <c r="M21" t="str">
        <f>リレーオーダー用紙!AV26</f>
        <v/>
      </c>
    </row>
    <row r="22" spans="1:13">
      <c r="A22" t="str">
        <f>IF(リレーオーダー用紙!F27="","",5)</f>
        <v/>
      </c>
      <c r="B22" s="48">
        <f>団体!$C$3</f>
        <v>0</v>
      </c>
      <c r="C22">
        <f>団体!$E$3</f>
        <v>0</v>
      </c>
      <c r="D22" s="47" t="str">
        <f>リレーオーダー用紙!AH27</f>
        <v/>
      </c>
      <c r="E22" t="str">
        <f>リレーオーダー用紙!AW27</f>
        <v>999:99.99</v>
      </c>
      <c r="F22" s="47" t="str">
        <f>団体!$B$3</f>
        <v/>
      </c>
      <c r="G22">
        <v>0</v>
      </c>
      <c r="H22">
        <v>7</v>
      </c>
      <c r="I22">
        <v>200</v>
      </c>
      <c r="J22" t="str">
        <f>リレーオーダー用紙!AS27</f>
        <v/>
      </c>
      <c r="K22" t="str">
        <f>リレーオーダー用紙!AT27</f>
        <v/>
      </c>
      <c r="L22" t="str">
        <f>リレーオーダー用紙!AU27</f>
        <v/>
      </c>
      <c r="M22" t="str">
        <f>リレーオーダー用紙!AV27</f>
        <v/>
      </c>
    </row>
    <row r="23" spans="1:13">
      <c r="A23" t="str">
        <f>IF(リレーオーダー用紙!F28="","",5)</f>
        <v/>
      </c>
      <c r="B23" s="48">
        <f>団体!$C$3</f>
        <v>0</v>
      </c>
      <c r="C23">
        <f>団体!$E$3</f>
        <v>0</v>
      </c>
      <c r="D23" s="47" t="str">
        <f>リレーオーダー用紙!AH28</f>
        <v/>
      </c>
      <c r="E23" t="str">
        <f>リレーオーダー用紙!AW28</f>
        <v>999:99.99</v>
      </c>
      <c r="F23" s="47" t="str">
        <f>団体!$B$3</f>
        <v/>
      </c>
      <c r="G23">
        <v>0</v>
      </c>
      <c r="H23">
        <v>7</v>
      </c>
      <c r="I23">
        <v>200</v>
      </c>
      <c r="J23" t="str">
        <f>リレーオーダー用紙!AS28</f>
        <v/>
      </c>
      <c r="K23" t="str">
        <f>リレーオーダー用紙!AT28</f>
        <v/>
      </c>
      <c r="L23" t="str">
        <f>リレーオーダー用紙!AU28</f>
        <v/>
      </c>
      <c r="M23" t="str">
        <f>リレーオーダー用紙!AV28</f>
        <v/>
      </c>
    </row>
    <row r="24" spans="1:13">
      <c r="A24" t="str">
        <f>IF(リレーオーダー用紙!F29="","",5)</f>
        <v/>
      </c>
      <c r="B24" s="48">
        <f>団体!$C$3</f>
        <v>0</v>
      </c>
      <c r="C24">
        <f>団体!$E$3</f>
        <v>0</v>
      </c>
      <c r="D24" s="47" t="str">
        <f>リレーオーダー用紙!AH29</f>
        <v/>
      </c>
      <c r="E24" t="str">
        <f>リレーオーダー用紙!AW29</f>
        <v>999:99.99</v>
      </c>
      <c r="F24" s="47" t="str">
        <f>団体!$B$3</f>
        <v/>
      </c>
      <c r="G24">
        <v>0</v>
      </c>
      <c r="H24">
        <v>7</v>
      </c>
      <c r="I24">
        <v>200</v>
      </c>
      <c r="J24" t="str">
        <f>リレーオーダー用紙!AS29</f>
        <v/>
      </c>
      <c r="K24" t="str">
        <f>リレーオーダー用紙!AT29</f>
        <v/>
      </c>
      <c r="L24" t="str">
        <f>リレーオーダー用紙!AU29</f>
        <v/>
      </c>
      <c r="M24" t="str">
        <f>リレーオーダー用紙!AV29</f>
        <v/>
      </c>
    </row>
    <row r="25" spans="1:13">
      <c r="A25" t="str">
        <f>IF(リレーオーダー用紙!F30="","",5)</f>
        <v/>
      </c>
      <c r="B25" s="48">
        <f>団体!$C$3</f>
        <v>0</v>
      </c>
      <c r="C25">
        <f>団体!$E$3</f>
        <v>0</v>
      </c>
      <c r="D25" s="47" t="str">
        <f>リレーオーダー用紙!AH30</f>
        <v/>
      </c>
      <c r="E25" t="str">
        <f>リレーオーダー用紙!AW30</f>
        <v>999:99.99</v>
      </c>
      <c r="F25" s="47" t="str">
        <f>団体!$B$3</f>
        <v/>
      </c>
      <c r="G25">
        <v>0</v>
      </c>
      <c r="H25">
        <v>7</v>
      </c>
      <c r="I25">
        <v>200</v>
      </c>
      <c r="J25" t="str">
        <f>リレーオーダー用紙!AS30</f>
        <v/>
      </c>
      <c r="K25" t="str">
        <f>リレーオーダー用紙!AT30</f>
        <v/>
      </c>
      <c r="L25" t="str">
        <f>リレーオーダー用紙!AU30</f>
        <v/>
      </c>
      <c r="M25" t="str">
        <f>リレーオーダー用紙!AV30</f>
        <v/>
      </c>
    </row>
    <row r="26" spans="1:13">
      <c r="A26" s="118" t="str">
        <f>IF(リレーオーダー用紙!F31="","",5)</f>
        <v/>
      </c>
      <c r="B26" s="125">
        <f>団体!$C$3</f>
        <v>0</v>
      </c>
      <c r="C26" s="118">
        <f>団体!$E$3</f>
        <v>0</v>
      </c>
      <c r="D26" s="123" t="str">
        <f>リレーオーダー用紙!AH31</f>
        <v/>
      </c>
      <c r="E26" s="118" t="str">
        <f>リレーオーダー用紙!AW31</f>
        <v>999:99.99</v>
      </c>
      <c r="F26" s="123" t="str">
        <f>団体!$B$3</f>
        <v/>
      </c>
      <c r="G26" s="118">
        <v>0</v>
      </c>
      <c r="H26" s="118">
        <v>7</v>
      </c>
      <c r="I26" s="118">
        <v>200</v>
      </c>
      <c r="J26" s="118" t="str">
        <f>リレーオーダー用紙!AS31</f>
        <v/>
      </c>
      <c r="K26" s="118" t="str">
        <f>リレーオーダー用紙!AT31</f>
        <v/>
      </c>
      <c r="L26" s="118" t="str">
        <f>リレーオーダー用紙!AU31</f>
        <v/>
      </c>
      <c r="M26" s="118" t="str">
        <f>リレーオーダー用紙!AV31</f>
        <v/>
      </c>
    </row>
    <row r="27" spans="1:13">
      <c r="A27" t="str">
        <f>IF(リレーオーダー用紙!F32="","",5)</f>
        <v/>
      </c>
      <c r="B27" s="48"/>
      <c r="D27" s="47"/>
      <c r="F27" s="47"/>
    </row>
    <row r="28" spans="1:13">
      <c r="A28" s="118"/>
      <c r="B28" s="125"/>
      <c r="C28" s="118"/>
      <c r="D28" s="123"/>
      <c r="E28" s="118"/>
      <c r="F28" s="123"/>
      <c r="G28" s="118"/>
      <c r="H28" s="118"/>
      <c r="I28" s="118"/>
      <c r="J28" s="118"/>
      <c r="K28" s="118"/>
      <c r="L28" s="118"/>
      <c r="M28" s="118"/>
    </row>
    <row r="29" spans="1:13">
      <c r="A29" t="str">
        <f>IF(リレーオーダー用紙!F34="","",5)</f>
        <v/>
      </c>
      <c r="B29" s="48">
        <f>団体!$C$3</f>
        <v>0</v>
      </c>
      <c r="C29">
        <f>団体!$E$3</f>
        <v>0</v>
      </c>
      <c r="D29" s="47" t="str">
        <f>リレーオーダー用紙!AH34</f>
        <v/>
      </c>
      <c r="E29" t="str">
        <f>リレーオーダー用紙!AW34</f>
        <v>999:99.99</v>
      </c>
      <c r="F29" s="47" t="str">
        <f>団体!$B$3</f>
        <v/>
      </c>
      <c r="G29">
        <v>0</v>
      </c>
      <c r="H29">
        <v>6</v>
      </c>
      <c r="I29">
        <v>200</v>
      </c>
      <c r="J29" t="str">
        <f>リレーオーダー用紙!AS34</f>
        <v/>
      </c>
      <c r="K29" t="str">
        <f>リレーオーダー用紙!AT34</f>
        <v/>
      </c>
      <c r="L29" t="str">
        <f>リレーオーダー用紙!AU34</f>
        <v/>
      </c>
      <c r="M29" t="str">
        <f>リレーオーダー用紙!AV34</f>
        <v/>
      </c>
    </row>
    <row r="30" spans="1:13">
      <c r="A30" t="str">
        <f>IF(リレーオーダー用紙!F35="","",5)</f>
        <v/>
      </c>
      <c r="B30" s="48">
        <f>団体!$C$3</f>
        <v>0</v>
      </c>
      <c r="C30">
        <f>団体!$E$3</f>
        <v>0</v>
      </c>
      <c r="D30" s="47" t="str">
        <f>リレーオーダー用紙!AH35</f>
        <v/>
      </c>
      <c r="E30" t="str">
        <f>リレーオーダー用紙!AW35</f>
        <v>999:99.99</v>
      </c>
      <c r="F30" s="47" t="str">
        <f>団体!$B$3</f>
        <v/>
      </c>
      <c r="G30">
        <v>0</v>
      </c>
      <c r="H30">
        <v>6</v>
      </c>
      <c r="I30">
        <v>200</v>
      </c>
      <c r="J30" t="str">
        <f>リレーオーダー用紙!AS35</f>
        <v/>
      </c>
      <c r="K30" t="str">
        <f>リレーオーダー用紙!AT35</f>
        <v/>
      </c>
      <c r="L30" t="str">
        <f>リレーオーダー用紙!AU35</f>
        <v/>
      </c>
      <c r="M30" t="str">
        <f>リレーオーダー用紙!AV35</f>
        <v/>
      </c>
    </row>
    <row r="31" spans="1:13">
      <c r="A31" t="str">
        <f>IF(リレーオーダー用紙!F36="","",5)</f>
        <v/>
      </c>
      <c r="B31" s="48">
        <f>団体!$C$3</f>
        <v>0</v>
      </c>
      <c r="C31">
        <f>団体!$E$3</f>
        <v>0</v>
      </c>
      <c r="D31" s="47" t="str">
        <f>リレーオーダー用紙!AH36</f>
        <v/>
      </c>
      <c r="E31" t="str">
        <f>リレーオーダー用紙!AW36</f>
        <v>999:99.99</v>
      </c>
      <c r="F31" s="47" t="str">
        <f>団体!$B$3</f>
        <v/>
      </c>
      <c r="G31">
        <v>0</v>
      </c>
      <c r="H31">
        <v>6</v>
      </c>
      <c r="I31">
        <v>200</v>
      </c>
      <c r="J31" t="str">
        <f>リレーオーダー用紙!AS36</f>
        <v/>
      </c>
      <c r="K31" t="str">
        <f>リレーオーダー用紙!AT36</f>
        <v/>
      </c>
      <c r="L31" t="str">
        <f>リレーオーダー用紙!AU36</f>
        <v/>
      </c>
      <c r="M31" t="str">
        <f>リレーオーダー用紙!AV36</f>
        <v/>
      </c>
    </row>
    <row r="32" spans="1:13">
      <c r="A32" t="str">
        <f>IF(リレーオーダー用紙!F37="","",5)</f>
        <v/>
      </c>
      <c r="B32" s="48">
        <f>団体!$C$3</f>
        <v>0</v>
      </c>
      <c r="C32">
        <f>団体!$E$3</f>
        <v>0</v>
      </c>
      <c r="D32" s="47" t="str">
        <f>リレーオーダー用紙!AH37</f>
        <v/>
      </c>
      <c r="E32" t="str">
        <f>リレーオーダー用紙!AW37</f>
        <v>999:99.99</v>
      </c>
      <c r="F32" s="47" t="str">
        <f>団体!$B$3</f>
        <v/>
      </c>
      <c r="G32">
        <v>0</v>
      </c>
      <c r="H32">
        <v>6</v>
      </c>
      <c r="I32">
        <v>200</v>
      </c>
      <c r="J32" t="str">
        <f>リレーオーダー用紙!AS37</f>
        <v/>
      </c>
      <c r="K32" t="str">
        <f>リレーオーダー用紙!AT37</f>
        <v/>
      </c>
      <c r="L32" t="str">
        <f>リレーオーダー用紙!AU37</f>
        <v/>
      </c>
      <c r="M32" t="str">
        <f>リレーオーダー用紙!AV37</f>
        <v/>
      </c>
    </row>
    <row r="33" spans="1:13">
      <c r="A33" t="str">
        <f>IF(リレーオーダー用紙!F38="","",5)</f>
        <v/>
      </c>
      <c r="B33" s="48">
        <f>団体!$C$3</f>
        <v>0</v>
      </c>
      <c r="C33">
        <f>団体!$E$3</f>
        <v>0</v>
      </c>
      <c r="D33" s="47" t="str">
        <f>リレーオーダー用紙!AH38</f>
        <v/>
      </c>
      <c r="E33" t="str">
        <f>リレーオーダー用紙!AW38</f>
        <v>999:99.99</v>
      </c>
      <c r="F33" s="47" t="str">
        <f>団体!$B$3</f>
        <v/>
      </c>
      <c r="G33">
        <v>0</v>
      </c>
      <c r="H33">
        <v>6</v>
      </c>
      <c r="I33">
        <v>200</v>
      </c>
      <c r="J33" t="str">
        <f>リレーオーダー用紙!AS38</f>
        <v/>
      </c>
      <c r="K33" t="str">
        <f>リレーオーダー用紙!AT38</f>
        <v/>
      </c>
      <c r="L33" t="str">
        <f>リレーオーダー用紙!AU38</f>
        <v/>
      </c>
      <c r="M33" t="str">
        <f>リレーオーダー用紙!AV38</f>
        <v/>
      </c>
    </row>
    <row r="34" spans="1:13">
      <c r="A34" t="str">
        <f>IF(リレーオーダー用紙!F39="","",5)</f>
        <v/>
      </c>
      <c r="B34" s="48">
        <f>団体!$C$3</f>
        <v>0</v>
      </c>
      <c r="C34">
        <f>団体!$E$3</f>
        <v>0</v>
      </c>
      <c r="D34" s="47" t="str">
        <f>リレーオーダー用紙!AH39</f>
        <v/>
      </c>
      <c r="E34" t="str">
        <f>リレーオーダー用紙!AW39</f>
        <v>999:99.99</v>
      </c>
      <c r="F34" s="47" t="str">
        <f>団体!$B$3</f>
        <v/>
      </c>
      <c r="G34">
        <v>0</v>
      </c>
      <c r="H34">
        <v>6</v>
      </c>
      <c r="I34">
        <v>200</v>
      </c>
      <c r="J34" t="str">
        <f>リレーオーダー用紙!AS39</f>
        <v/>
      </c>
      <c r="K34" t="str">
        <f>リレーオーダー用紙!AT39</f>
        <v/>
      </c>
      <c r="L34" t="str">
        <f>リレーオーダー用紙!AU39</f>
        <v/>
      </c>
      <c r="M34" t="str">
        <f>リレーオーダー用紙!AV39</f>
        <v/>
      </c>
    </row>
    <row r="35" spans="1:13">
      <c r="A35" s="118" t="str">
        <f>IF(リレーオーダー用紙!F40="","",5)</f>
        <v/>
      </c>
      <c r="B35" s="125">
        <f>団体!$C$3</f>
        <v>0</v>
      </c>
      <c r="C35" s="118">
        <f>団体!$E$3</f>
        <v>0</v>
      </c>
      <c r="D35" s="123" t="str">
        <f>リレーオーダー用紙!AH40</f>
        <v/>
      </c>
      <c r="E35" s="118" t="str">
        <f>リレーオーダー用紙!AW40</f>
        <v>999:99.99</v>
      </c>
      <c r="F35" s="123" t="str">
        <f>団体!$B$3</f>
        <v/>
      </c>
      <c r="G35" s="118">
        <v>0</v>
      </c>
      <c r="H35" s="118">
        <v>6</v>
      </c>
      <c r="I35" s="118">
        <v>200</v>
      </c>
      <c r="J35" s="118" t="str">
        <f>リレーオーダー用紙!AS40</f>
        <v/>
      </c>
      <c r="K35" s="118" t="str">
        <f>リレーオーダー用紙!AT40</f>
        <v/>
      </c>
      <c r="L35" s="118" t="str">
        <f>リレーオーダー用紙!AU40</f>
        <v/>
      </c>
      <c r="M35" s="118" t="str">
        <f>リレーオーダー用紙!AV40</f>
        <v/>
      </c>
    </row>
    <row r="36" spans="1:13">
      <c r="A36" t="str">
        <f>IF(リレーオーダー用紙!F41="","",0)</f>
        <v/>
      </c>
      <c r="B36" s="48"/>
      <c r="D36" s="47"/>
      <c r="F36" s="47"/>
    </row>
    <row r="37" spans="1:13">
      <c r="A37" s="118" t="str">
        <f>IF(リレーオーダー用紙!F42="","",0)</f>
        <v/>
      </c>
      <c r="B37" s="125"/>
      <c r="C37" s="118"/>
      <c r="D37" s="123"/>
      <c r="E37" s="118"/>
      <c r="F37" s="123"/>
      <c r="G37" s="118"/>
      <c r="H37" s="118"/>
      <c r="I37" s="118"/>
      <c r="J37" s="118"/>
      <c r="K37" s="118"/>
      <c r="L37" s="118"/>
      <c r="M37" s="118"/>
    </row>
    <row r="38" spans="1:13">
      <c r="A38" t="str">
        <f>IF(リレーオーダー用紙!F43="","",9)</f>
        <v/>
      </c>
      <c r="B38" s="48">
        <f>団体!$C$3</f>
        <v>0</v>
      </c>
      <c r="C38">
        <f>団体!$E$3</f>
        <v>0</v>
      </c>
      <c r="D38" s="47" t="str">
        <f>リレーオーダー用紙!AH43</f>
        <v/>
      </c>
      <c r="E38" t="str">
        <f>リレーオーダー用紙!AW43</f>
        <v>999:99.99</v>
      </c>
      <c r="F38" s="47" t="str">
        <f>団体!$B$3</f>
        <v/>
      </c>
      <c r="G38">
        <v>0</v>
      </c>
      <c r="H38">
        <v>7</v>
      </c>
      <c r="I38">
        <v>200</v>
      </c>
      <c r="J38" t="str">
        <f>リレーオーダー用紙!AS43</f>
        <v/>
      </c>
      <c r="K38" t="str">
        <f>リレーオーダー用紙!AT43</f>
        <v/>
      </c>
      <c r="L38" t="str">
        <f>リレーオーダー用紙!AU43</f>
        <v/>
      </c>
      <c r="M38" t="str">
        <f>リレーオーダー用紙!AV43</f>
        <v/>
      </c>
    </row>
    <row r="39" spans="1:13">
      <c r="A39" t="str">
        <f>IF(リレーオーダー用紙!F44="","",9)</f>
        <v/>
      </c>
      <c r="B39" s="48">
        <f>団体!$C$3</f>
        <v>0</v>
      </c>
      <c r="C39">
        <f>団体!$E$3</f>
        <v>0</v>
      </c>
      <c r="D39" s="47" t="str">
        <f>リレーオーダー用紙!AH44</f>
        <v/>
      </c>
      <c r="E39" t="str">
        <f>リレーオーダー用紙!AW44</f>
        <v>999:99.99</v>
      </c>
      <c r="F39" s="47" t="str">
        <f>団体!$B$3</f>
        <v/>
      </c>
      <c r="G39">
        <v>0</v>
      </c>
      <c r="H39">
        <v>7</v>
      </c>
      <c r="I39">
        <v>200</v>
      </c>
      <c r="J39" t="str">
        <f>リレーオーダー用紙!AS44</f>
        <v/>
      </c>
      <c r="K39" t="str">
        <f>リレーオーダー用紙!AT44</f>
        <v/>
      </c>
      <c r="L39" t="str">
        <f>リレーオーダー用紙!AU44</f>
        <v/>
      </c>
      <c r="M39" t="str">
        <f>リレーオーダー用紙!AV44</f>
        <v/>
      </c>
    </row>
    <row r="40" spans="1:13">
      <c r="A40" t="str">
        <f>IF(リレーオーダー用紙!F45="","",9)</f>
        <v/>
      </c>
      <c r="B40" s="48">
        <f>団体!$C$3</f>
        <v>0</v>
      </c>
      <c r="C40">
        <f>団体!$E$3</f>
        <v>0</v>
      </c>
      <c r="D40" s="47" t="str">
        <f>リレーオーダー用紙!AH45</f>
        <v/>
      </c>
      <c r="E40" t="str">
        <f>リレーオーダー用紙!AW45</f>
        <v>999:99.99</v>
      </c>
      <c r="F40" s="47" t="str">
        <f>団体!$B$3</f>
        <v/>
      </c>
      <c r="G40">
        <v>0</v>
      </c>
      <c r="H40">
        <v>7</v>
      </c>
      <c r="I40">
        <v>200</v>
      </c>
      <c r="J40" t="str">
        <f>リレーオーダー用紙!AS45</f>
        <v/>
      </c>
      <c r="K40" t="str">
        <f>リレーオーダー用紙!AT45</f>
        <v/>
      </c>
      <c r="L40" t="str">
        <f>リレーオーダー用紙!AU45</f>
        <v/>
      </c>
      <c r="M40" t="str">
        <f>リレーオーダー用紙!AV45</f>
        <v/>
      </c>
    </row>
    <row r="41" spans="1:13">
      <c r="A41" t="str">
        <f>IF(リレーオーダー用紙!F46="","",9)</f>
        <v/>
      </c>
      <c r="B41" s="48">
        <f>団体!$C$3</f>
        <v>0</v>
      </c>
      <c r="C41">
        <f>団体!$E$3</f>
        <v>0</v>
      </c>
      <c r="D41" s="47" t="str">
        <f>リレーオーダー用紙!AH46</f>
        <v/>
      </c>
      <c r="E41" t="str">
        <f>リレーオーダー用紙!AW46</f>
        <v>999:99.99</v>
      </c>
      <c r="F41" s="47" t="str">
        <f>団体!$B$3</f>
        <v/>
      </c>
      <c r="G41">
        <v>0</v>
      </c>
      <c r="H41">
        <v>7</v>
      </c>
      <c r="I41">
        <v>200</v>
      </c>
      <c r="J41" t="str">
        <f>リレーオーダー用紙!AS46</f>
        <v/>
      </c>
      <c r="K41" t="str">
        <f>リレーオーダー用紙!AT46</f>
        <v/>
      </c>
      <c r="L41" t="str">
        <f>リレーオーダー用紙!AU46</f>
        <v/>
      </c>
      <c r="M41" t="str">
        <f>リレーオーダー用紙!AV46</f>
        <v/>
      </c>
    </row>
    <row r="42" spans="1:13">
      <c r="A42" t="str">
        <f>IF(リレーオーダー用紙!F47="","",9)</f>
        <v/>
      </c>
      <c r="B42" s="48">
        <f>団体!$C$3</f>
        <v>0</v>
      </c>
      <c r="C42">
        <f>団体!$E$3</f>
        <v>0</v>
      </c>
      <c r="D42" s="47" t="str">
        <f>リレーオーダー用紙!AH47</f>
        <v/>
      </c>
      <c r="E42" t="str">
        <f>リレーオーダー用紙!AW47</f>
        <v>999:99.99</v>
      </c>
      <c r="F42" s="47" t="str">
        <f>団体!$B$3</f>
        <v/>
      </c>
      <c r="G42">
        <v>0</v>
      </c>
      <c r="H42">
        <v>7</v>
      </c>
      <c r="I42">
        <v>200</v>
      </c>
      <c r="J42" t="str">
        <f>リレーオーダー用紙!AS47</f>
        <v/>
      </c>
      <c r="K42" t="str">
        <f>リレーオーダー用紙!AT47</f>
        <v/>
      </c>
      <c r="L42" t="str">
        <f>リレーオーダー用紙!AU47</f>
        <v/>
      </c>
      <c r="M42" t="str">
        <f>リレーオーダー用紙!AV47</f>
        <v/>
      </c>
    </row>
    <row r="43" spans="1:13">
      <c r="A43" t="str">
        <f>IF(リレーオーダー用紙!F48="","",9)</f>
        <v/>
      </c>
      <c r="B43" s="48">
        <f>団体!$C$3</f>
        <v>0</v>
      </c>
      <c r="C43">
        <f>団体!$E$3</f>
        <v>0</v>
      </c>
      <c r="D43" s="47" t="str">
        <f>リレーオーダー用紙!AH48</f>
        <v/>
      </c>
      <c r="E43" t="str">
        <f>リレーオーダー用紙!AW48</f>
        <v>999:99.99</v>
      </c>
      <c r="F43" s="47" t="str">
        <f>団体!$B$3</f>
        <v/>
      </c>
      <c r="G43">
        <v>0</v>
      </c>
      <c r="H43">
        <v>7</v>
      </c>
      <c r="I43">
        <v>200</v>
      </c>
      <c r="J43" t="str">
        <f>リレーオーダー用紙!AS48</f>
        <v/>
      </c>
      <c r="K43" t="str">
        <f>リレーオーダー用紙!AT48</f>
        <v/>
      </c>
      <c r="L43" t="str">
        <f>リレーオーダー用紙!AU48</f>
        <v/>
      </c>
      <c r="M43" t="str">
        <f>リレーオーダー用紙!AV48</f>
        <v/>
      </c>
    </row>
    <row r="44" spans="1:13">
      <c r="A44" s="118" t="str">
        <f>IF(リレーオーダー用紙!F49="","",9)</f>
        <v/>
      </c>
      <c r="B44" s="125">
        <f>団体!$C$3</f>
        <v>0</v>
      </c>
      <c r="C44" s="118">
        <f>団体!$E$3</f>
        <v>0</v>
      </c>
      <c r="D44" s="123" t="str">
        <f>リレーオーダー用紙!AH49</f>
        <v/>
      </c>
      <c r="E44" s="118" t="str">
        <f>リレーオーダー用紙!AW49</f>
        <v>999:99.99</v>
      </c>
      <c r="F44" s="123" t="str">
        <f>団体!$B$3</f>
        <v/>
      </c>
      <c r="G44" s="118">
        <v>0</v>
      </c>
      <c r="H44" s="118">
        <v>7</v>
      </c>
      <c r="I44" s="118">
        <v>200</v>
      </c>
      <c r="J44" s="118" t="str">
        <f>リレーオーダー用紙!AS49</f>
        <v/>
      </c>
      <c r="K44" s="118" t="str">
        <f>リレーオーダー用紙!AT49</f>
        <v/>
      </c>
      <c r="L44" s="118" t="str">
        <f>リレーオーダー用紙!AU49</f>
        <v/>
      </c>
      <c r="M44" s="118" t="str">
        <f>リレーオーダー用紙!AV49</f>
        <v/>
      </c>
    </row>
    <row r="45" spans="1:13">
      <c r="A45" t="str">
        <f>IF(リレーオーダー用紙!F50="","",9)</f>
        <v/>
      </c>
      <c r="B45" s="48"/>
      <c r="D45" s="47"/>
      <c r="F45" s="47"/>
    </row>
    <row r="46" spans="1:13">
      <c r="A46" s="118" t="str">
        <f>IF(リレーオーダー用紙!F51="","",9)</f>
        <v/>
      </c>
      <c r="B46" s="125"/>
      <c r="C46" s="118"/>
      <c r="D46" s="123"/>
      <c r="E46" s="118"/>
      <c r="F46" s="123"/>
      <c r="G46" s="118"/>
      <c r="H46" s="118"/>
      <c r="I46" s="118"/>
      <c r="J46" s="118"/>
      <c r="K46" s="118"/>
      <c r="L46" s="118"/>
      <c r="M46" s="118"/>
    </row>
    <row r="47" spans="1:13">
      <c r="A47" t="str">
        <f>IF(リレーオーダー用紙!F52="","",9)</f>
        <v/>
      </c>
      <c r="B47" s="48">
        <f>団体!$C$3</f>
        <v>0</v>
      </c>
      <c r="C47">
        <f>団体!$E$3</f>
        <v>0</v>
      </c>
      <c r="D47" s="47" t="str">
        <f>リレーオーダー用紙!AH52</f>
        <v/>
      </c>
      <c r="E47" t="str">
        <f>リレーオーダー用紙!AW52</f>
        <v>999:99.99</v>
      </c>
      <c r="F47" s="47" t="str">
        <f>団体!$B$3</f>
        <v/>
      </c>
      <c r="G47">
        <v>0</v>
      </c>
      <c r="H47">
        <v>6</v>
      </c>
      <c r="I47">
        <v>200</v>
      </c>
      <c r="J47" t="str">
        <f>リレーオーダー用紙!AS52</f>
        <v/>
      </c>
      <c r="K47" t="str">
        <f>リレーオーダー用紙!AT52</f>
        <v/>
      </c>
      <c r="L47" t="str">
        <f>リレーオーダー用紙!AU52</f>
        <v/>
      </c>
      <c r="M47" t="str">
        <f>リレーオーダー用紙!AV52</f>
        <v/>
      </c>
    </row>
    <row r="48" spans="1:13">
      <c r="A48" t="str">
        <f>IF(リレーオーダー用紙!F53="","",9)</f>
        <v/>
      </c>
      <c r="B48" s="48">
        <f>団体!$C$3</f>
        <v>0</v>
      </c>
      <c r="C48">
        <f>団体!$E$3</f>
        <v>0</v>
      </c>
      <c r="D48" s="47" t="str">
        <f>リレーオーダー用紙!AH53</f>
        <v/>
      </c>
      <c r="E48" t="str">
        <f>リレーオーダー用紙!AW53</f>
        <v>999:99.99</v>
      </c>
      <c r="F48" s="47" t="str">
        <f>団体!$B$3</f>
        <v/>
      </c>
      <c r="G48">
        <v>0</v>
      </c>
      <c r="H48">
        <v>6</v>
      </c>
      <c r="I48">
        <v>200</v>
      </c>
      <c r="J48" t="str">
        <f>リレーオーダー用紙!AS53</f>
        <v/>
      </c>
      <c r="K48" t="str">
        <f>リレーオーダー用紙!AT53</f>
        <v/>
      </c>
      <c r="L48" t="str">
        <f>リレーオーダー用紙!AU53</f>
        <v/>
      </c>
      <c r="M48" t="str">
        <f>リレーオーダー用紙!AV53</f>
        <v/>
      </c>
    </row>
    <row r="49" spans="1:13">
      <c r="A49" t="str">
        <f>IF(リレーオーダー用紙!F54="","",9)</f>
        <v/>
      </c>
      <c r="B49" s="48">
        <f>団体!$C$3</f>
        <v>0</v>
      </c>
      <c r="C49">
        <f>団体!$E$3</f>
        <v>0</v>
      </c>
      <c r="D49" s="47" t="str">
        <f>リレーオーダー用紙!AH54</f>
        <v/>
      </c>
      <c r="E49" t="str">
        <f>リレーオーダー用紙!AW54</f>
        <v>999:99.99</v>
      </c>
      <c r="F49" s="47" t="str">
        <f>団体!$B$3</f>
        <v/>
      </c>
      <c r="G49">
        <v>0</v>
      </c>
      <c r="H49">
        <v>6</v>
      </c>
      <c r="I49">
        <v>200</v>
      </c>
      <c r="J49" t="str">
        <f>リレーオーダー用紙!AS54</f>
        <v/>
      </c>
      <c r="K49" t="str">
        <f>リレーオーダー用紙!AT54</f>
        <v/>
      </c>
      <c r="L49" t="str">
        <f>リレーオーダー用紙!AU54</f>
        <v/>
      </c>
      <c r="M49" t="str">
        <f>リレーオーダー用紙!AV54</f>
        <v/>
      </c>
    </row>
    <row r="50" spans="1:13">
      <c r="A50" t="str">
        <f>IF(リレーオーダー用紙!F55="","",9)</f>
        <v/>
      </c>
      <c r="B50" s="48">
        <f>団体!$C$3</f>
        <v>0</v>
      </c>
      <c r="C50">
        <f>団体!$E$3</f>
        <v>0</v>
      </c>
      <c r="D50" s="47" t="str">
        <f>リレーオーダー用紙!AH55</f>
        <v/>
      </c>
      <c r="E50" t="str">
        <f>リレーオーダー用紙!AW55</f>
        <v>999:99.99</v>
      </c>
      <c r="F50" s="47" t="str">
        <f>団体!$B$3</f>
        <v/>
      </c>
      <c r="G50">
        <v>0</v>
      </c>
      <c r="H50">
        <v>6</v>
      </c>
      <c r="I50">
        <v>200</v>
      </c>
      <c r="J50" t="str">
        <f>リレーオーダー用紙!AS55</f>
        <v/>
      </c>
      <c r="K50" t="str">
        <f>リレーオーダー用紙!AT55</f>
        <v/>
      </c>
      <c r="L50" t="str">
        <f>リレーオーダー用紙!AU55</f>
        <v/>
      </c>
      <c r="M50" t="str">
        <f>リレーオーダー用紙!AV55</f>
        <v/>
      </c>
    </row>
    <row r="51" spans="1:13">
      <c r="A51" t="str">
        <f>IF(リレーオーダー用紙!F56="","",9)</f>
        <v/>
      </c>
      <c r="B51" s="48">
        <f>団体!$C$3</f>
        <v>0</v>
      </c>
      <c r="C51">
        <f>団体!$E$3</f>
        <v>0</v>
      </c>
      <c r="D51" s="47" t="str">
        <f>リレーオーダー用紙!AH56</f>
        <v/>
      </c>
      <c r="E51" t="str">
        <f>リレーオーダー用紙!AW56</f>
        <v>999:99.99</v>
      </c>
      <c r="F51" s="47" t="str">
        <f>団体!$B$3</f>
        <v/>
      </c>
      <c r="G51">
        <v>0</v>
      </c>
      <c r="H51">
        <v>6</v>
      </c>
      <c r="I51">
        <v>200</v>
      </c>
      <c r="J51" t="str">
        <f>リレーオーダー用紙!AS56</f>
        <v/>
      </c>
      <c r="K51" t="str">
        <f>リレーオーダー用紙!AT56</f>
        <v/>
      </c>
      <c r="L51" t="str">
        <f>リレーオーダー用紙!AU56</f>
        <v/>
      </c>
      <c r="M51" t="str">
        <f>リレーオーダー用紙!AV56</f>
        <v/>
      </c>
    </row>
    <row r="52" spans="1:13">
      <c r="A52" t="str">
        <f>IF(リレーオーダー用紙!F57="","",9)</f>
        <v/>
      </c>
      <c r="B52" s="48">
        <f>団体!$C$3</f>
        <v>0</v>
      </c>
      <c r="C52">
        <f>団体!$E$3</f>
        <v>0</v>
      </c>
      <c r="D52" s="47" t="str">
        <f>リレーオーダー用紙!AH57</f>
        <v/>
      </c>
      <c r="E52" t="str">
        <f>リレーオーダー用紙!AW57</f>
        <v>999:99.99</v>
      </c>
      <c r="F52" s="47" t="str">
        <f>団体!$B$3</f>
        <v/>
      </c>
      <c r="G52">
        <v>0</v>
      </c>
      <c r="H52">
        <v>6</v>
      </c>
      <c r="I52">
        <v>200</v>
      </c>
      <c r="J52" t="str">
        <f>リレーオーダー用紙!AS57</f>
        <v/>
      </c>
      <c r="K52" t="str">
        <f>リレーオーダー用紙!AT57</f>
        <v/>
      </c>
      <c r="L52" t="str">
        <f>リレーオーダー用紙!AU57</f>
        <v/>
      </c>
      <c r="M52" t="str">
        <f>リレーオーダー用紙!AV57</f>
        <v/>
      </c>
    </row>
    <row r="53" spans="1:13">
      <c r="A53" s="118" t="str">
        <f>IF(リレーオーダー用紙!F58="","",9)</f>
        <v/>
      </c>
      <c r="B53" s="125">
        <f>団体!$C$3</f>
        <v>0</v>
      </c>
      <c r="C53" s="118">
        <f>団体!$E$3</f>
        <v>0</v>
      </c>
      <c r="D53" s="123" t="str">
        <f>リレーオーダー用紙!AH58</f>
        <v/>
      </c>
      <c r="E53" s="118" t="str">
        <f>リレーオーダー用紙!AW58</f>
        <v>999:99.99</v>
      </c>
      <c r="F53" s="123" t="str">
        <f>団体!$B$3</f>
        <v/>
      </c>
      <c r="G53" s="118">
        <v>0</v>
      </c>
      <c r="H53" s="118">
        <v>6</v>
      </c>
      <c r="I53" s="118">
        <v>200</v>
      </c>
      <c r="J53" s="118" t="str">
        <f>リレーオーダー用紙!AS58</f>
        <v/>
      </c>
      <c r="K53" s="118" t="str">
        <f>リレーオーダー用紙!AT58</f>
        <v/>
      </c>
      <c r="L53" s="118" t="str">
        <f>リレーオーダー用紙!AU58</f>
        <v/>
      </c>
      <c r="M53" s="118" t="str">
        <f>リレーオーダー用紙!AV58</f>
        <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C89"/>
  <sheetViews>
    <sheetView showGridLines="0" zoomScaleNormal="75" workbookViewId="0">
      <pane xSplit="5" ySplit="5" topLeftCell="H6" activePane="bottomRight" state="frozen"/>
      <selection pane="topRight" activeCell="F1" sqref="F1"/>
      <selection pane="bottomLeft" activeCell="A6" sqref="A6"/>
      <selection pane="bottomRight" activeCell="B6" sqref="B6"/>
    </sheetView>
  </sheetViews>
  <sheetFormatPr defaultRowHeight="16.5" customHeight="1"/>
  <cols>
    <col min="1" max="1" width="4.7109375" style="9" customWidth="1"/>
    <col min="2" max="2" width="14.140625" style="4" customWidth="1"/>
    <col min="3" max="3" width="10.140625" style="9" hidden="1" customWidth="1"/>
    <col min="4" max="5" width="13.5703125" style="4" customWidth="1"/>
    <col min="6" max="7" width="13" style="4" hidden="1" customWidth="1"/>
    <col min="8" max="8" width="19.7109375" style="5" customWidth="1"/>
    <col min="9" max="9" width="11.7109375" style="4" customWidth="1"/>
    <col min="10" max="10" width="19.7109375" style="5" customWidth="1"/>
    <col min="11" max="11" width="11.7109375" style="4" customWidth="1"/>
    <col min="12" max="12" width="19.7109375" style="5" customWidth="1"/>
    <col min="13" max="13" width="11.7109375" style="4" customWidth="1"/>
    <col min="14" max="14" width="19.7109375" style="5" customWidth="1"/>
    <col min="15" max="15" width="11.7109375" style="4" customWidth="1"/>
    <col min="16" max="16" width="6.85546875" style="4" customWidth="1"/>
    <col min="17" max="17" width="4" style="4" hidden="1" customWidth="1"/>
    <col min="18" max="19" width="5.7109375" style="4" hidden="1" customWidth="1"/>
    <col min="20" max="21" width="9.140625" style="4" hidden="1" customWidth="1"/>
    <col min="22" max="22" width="19.5703125" style="6" hidden="1" customWidth="1"/>
    <col min="23" max="23" width="4.140625" style="6" hidden="1" customWidth="1"/>
    <col min="24" max="24" width="5.42578125" style="4" hidden="1" customWidth="1"/>
    <col min="25" max="26" width="5" style="4" hidden="1" customWidth="1"/>
    <col min="27" max="27" width="16" style="4" hidden="1" customWidth="1"/>
    <col min="28" max="28" width="11.5703125" style="4" hidden="1" customWidth="1"/>
    <col min="29" max="29" width="7.7109375" style="4" hidden="1" customWidth="1"/>
    <col min="30" max="30" width="5.7109375" style="4" hidden="1" customWidth="1"/>
    <col min="31" max="32" width="19.5703125" style="4" hidden="1" customWidth="1"/>
    <col min="33" max="33" width="6.42578125" style="4" hidden="1" customWidth="1"/>
    <col min="34" max="35" width="3.140625" style="4" hidden="1" customWidth="1"/>
    <col min="36" max="37" width="4" style="4" hidden="1" customWidth="1"/>
    <col min="38" max="38" width="5.140625" style="4" hidden="1" customWidth="1"/>
    <col min="39" max="40" width="6.28515625" style="4" hidden="1" customWidth="1"/>
    <col min="41" max="41" width="4.85546875" style="4" hidden="1" customWidth="1"/>
    <col min="42" max="42" width="9.140625" style="4" hidden="1" customWidth="1"/>
    <col min="43" max="46" width="11.5703125" style="4" hidden="1" customWidth="1"/>
    <col min="47" max="47" width="9.140625" style="4" hidden="1" customWidth="1"/>
    <col min="48" max="48" width="9.7109375" style="4" hidden="1" customWidth="1"/>
    <col min="49" max="55" width="9.140625" style="4" hidden="1" customWidth="1"/>
    <col min="56" max="62" width="9.140625" style="4" customWidth="1"/>
    <col min="63" max="16384" width="9.140625" style="4"/>
  </cols>
  <sheetData>
    <row r="1" spans="1:48" ht="16.5" customHeight="1">
      <c r="A1" s="40" t="str">
        <f>申込書!B1</f>
        <v>第31回ＪＳＣＡマスターズ水泳通信記録会</v>
      </c>
      <c r="L1" s="41"/>
      <c r="M1" s="15"/>
      <c r="N1" s="41"/>
      <c r="O1" s="157" t="s">
        <v>90</v>
      </c>
      <c r="P1" s="159"/>
    </row>
    <row r="2" spans="1:48" ht="16.5" customHeight="1">
      <c r="B2" s="115"/>
      <c r="C2" s="115"/>
      <c r="D2" s="115"/>
      <c r="E2" s="115"/>
      <c r="F2" s="115"/>
      <c r="G2" s="115"/>
      <c r="H2" s="115"/>
      <c r="I2" s="115"/>
      <c r="J2" s="115"/>
      <c r="K2" s="115"/>
      <c r="L2" s="115"/>
      <c r="M2" s="115"/>
      <c r="N2" s="115"/>
      <c r="O2" s="115"/>
      <c r="P2" s="115"/>
      <c r="Q2" s="115"/>
      <c r="R2" s="115"/>
      <c r="S2" s="115"/>
      <c r="AB2" s="115"/>
    </row>
    <row r="3" spans="1:48" ht="16.5" customHeight="1">
      <c r="A3" s="131" t="str">
        <f>申込書!C4&amp;申込書!D4&amp;申込書!E4&amp;申込書!F4&amp;申込書!G4&amp;申込書!H4&amp;申込書!I4&amp;申込書!J4</f>
        <v/>
      </c>
      <c r="C3" s="2" t="str">
        <f>IF(申込書!C6="","チーム登録を行って下さい",申込書!C6)</f>
        <v>チーム登録を行って下さい</v>
      </c>
      <c r="D3" s="152">
        <f>申込書!Q4</f>
        <v>0</v>
      </c>
      <c r="E3" s="2"/>
      <c r="F3" s="2"/>
      <c r="G3" s="2"/>
      <c r="H3" s="151" t="s">
        <v>299</v>
      </c>
      <c r="R3" s="170" t="s">
        <v>58</v>
      </c>
      <c r="S3" s="170"/>
    </row>
    <row r="4" spans="1:48" s="9" customFormat="1" ht="16.5" customHeight="1">
      <c r="A4" s="7" t="s">
        <v>11</v>
      </c>
      <c r="B4" s="7" t="s">
        <v>9</v>
      </c>
      <c r="C4" s="7" t="s">
        <v>10</v>
      </c>
      <c r="D4" s="7" t="s">
        <v>12</v>
      </c>
      <c r="E4" s="7" t="s">
        <v>13</v>
      </c>
      <c r="F4" s="7" t="s">
        <v>14</v>
      </c>
      <c r="G4" s="7" t="s">
        <v>15</v>
      </c>
      <c r="H4" s="230" t="s">
        <v>196</v>
      </c>
      <c r="I4" s="231"/>
      <c r="J4" s="230" t="s">
        <v>197</v>
      </c>
      <c r="K4" s="231"/>
      <c r="L4" s="230" t="s">
        <v>198</v>
      </c>
      <c r="M4" s="231"/>
      <c r="N4" s="230" t="s">
        <v>199</v>
      </c>
      <c r="O4" s="231"/>
      <c r="P4" s="7" t="s">
        <v>24</v>
      </c>
      <c r="Q4" s="8"/>
      <c r="R4" s="8" t="s">
        <v>186</v>
      </c>
      <c r="S4" s="8" t="s">
        <v>187</v>
      </c>
      <c r="V4" s="10"/>
      <c r="W4" s="10"/>
      <c r="AB4" s="8" t="s">
        <v>50</v>
      </c>
      <c r="AC4" s="9" t="s">
        <v>25</v>
      </c>
      <c r="AD4" s="9" t="s">
        <v>179</v>
      </c>
      <c r="AE4" s="9" t="s">
        <v>193</v>
      </c>
      <c r="AF4" s="9" t="s">
        <v>194</v>
      </c>
      <c r="AG4" s="9" t="s">
        <v>192</v>
      </c>
      <c r="AH4" s="232" t="s">
        <v>161</v>
      </c>
      <c r="AI4" s="232"/>
      <c r="AJ4" s="232"/>
      <c r="AK4" s="232"/>
      <c r="AL4" s="232" t="s">
        <v>162</v>
      </c>
      <c r="AM4" s="232"/>
      <c r="AN4" s="232"/>
      <c r="AO4" s="232"/>
      <c r="AQ4" s="232" t="s">
        <v>165</v>
      </c>
      <c r="AR4" s="232"/>
      <c r="AS4" s="232"/>
      <c r="AT4" s="232"/>
    </row>
    <row r="5" spans="1:48" ht="16.5" customHeight="1">
      <c r="A5" s="2" t="s">
        <v>48</v>
      </c>
      <c r="H5" s="109" t="s">
        <v>132</v>
      </c>
      <c r="I5" s="7" t="s">
        <v>266</v>
      </c>
      <c r="J5" s="109" t="s">
        <v>132</v>
      </c>
      <c r="K5" s="7" t="s">
        <v>266</v>
      </c>
      <c r="L5" s="109" t="s">
        <v>132</v>
      </c>
      <c r="M5" s="7" t="s">
        <v>266</v>
      </c>
      <c r="N5" s="109" t="s">
        <v>132</v>
      </c>
      <c r="O5" s="7" t="s">
        <v>266</v>
      </c>
      <c r="P5" s="120"/>
      <c r="Y5" s="4">
        <v>0</v>
      </c>
      <c r="AH5" s="120" t="s">
        <v>51</v>
      </c>
      <c r="AI5" s="120" t="s">
        <v>52</v>
      </c>
      <c r="AJ5" s="120" t="s">
        <v>53</v>
      </c>
      <c r="AK5" s="120" t="s">
        <v>54</v>
      </c>
      <c r="AL5" s="120" t="s">
        <v>51</v>
      </c>
      <c r="AM5" s="120" t="s">
        <v>52</v>
      </c>
      <c r="AN5" s="120" t="s">
        <v>53</v>
      </c>
      <c r="AO5" s="120" t="s">
        <v>54</v>
      </c>
      <c r="AQ5" s="7" t="s">
        <v>51</v>
      </c>
      <c r="AR5" s="7" t="s">
        <v>52</v>
      </c>
      <c r="AS5" s="7" t="s">
        <v>53</v>
      </c>
      <c r="AT5" s="7" t="s">
        <v>54</v>
      </c>
      <c r="AU5" s="4" t="s">
        <v>267</v>
      </c>
      <c r="AV5" s="4" t="s">
        <v>268</v>
      </c>
    </row>
    <row r="6" spans="1:48" ht="16.5" customHeight="1">
      <c r="A6" s="7" t="str">
        <f>IF(B6="","",1)</f>
        <v/>
      </c>
      <c r="B6" s="81"/>
      <c r="C6" s="82"/>
      <c r="D6" s="83"/>
      <c r="E6" s="83"/>
      <c r="F6" s="83"/>
      <c r="G6" s="83"/>
      <c r="H6" s="126"/>
      <c r="I6" s="113"/>
      <c r="J6" s="126"/>
      <c r="K6" s="113"/>
      <c r="L6" s="126"/>
      <c r="M6" s="113"/>
      <c r="N6" s="126"/>
      <c r="O6" s="113"/>
      <c r="P6" s="7" t="str">
        <f>IF(B6="","",YEAR(申込書!$C$60)-YEAR(申込一覧表!B6))</f>
        <v/>
      </c>
      <c r="Q6" s="11"/>
      <c r="R6" s="12">
        <f t="shared" ref="R6:R45" si="0">IF(H6="",0,IF(H6=J6,1,0))</f>
        <v>0</v>
      </c>
      <c r="S6" s="12">
        <f t="shared" ref="S6:S45" si="1">IF(L6="",0,IF(L6=N6,1,0))</f>
        <v>0</v>
      </c>
      <c r="T6" s="4" t="str">
        <f t="shared" ref="T6:T45" si="2">TRIM(D6)</f>
        <v/>
      </c>
      <c r="U6" s="4" t="str">
        <f t="shared" ref="U6:U45" si="3">TRIM(E6)</f>
        <v/>
      </c>
      <c r="V6" s="23" t="s">
        <v>202</v>
      </c>
      <c r="W6" s="6">
        <v>1</v>
      </c>
      <c r="X6" s="4">
        <f t="shared" ref="X6:X45" si="4">LEN(T6)+LEN(U6)</f>
        <v>0</v>
      </c>
      <c r="Y6" s="4">
        <f>Y5+IF(AA6="",0,1)</f>
        <v>0</v>
      </c>
      <c r="Z6" s="4" t="str">
        <f>IF(AA6="","",Y6)</f>
        <v/>
      </c>
      <c r="AA6" s="4" t="str">
        <f t="shared" ref="AA6:AA45" si="5">T6&amp;IF(OR(X6&gt;4,X6=0),"",REPT("  ",5-X6))&amp;U6</f>
        <v/>
      </c>
      <c r="AB6" s="12">
        <f>COUNTA(I6,K6,M6,O6)</f>
        <v>0</v>
      </c>
      <c r="AC6" s="4" t="str">
        <f t="shared" ref="AC6:AC45" si="6">IF(P6="","",IF(P6&lt;25,18,P6-MOD(P6,5)))</f>
        <v/>
      </c>
      <c r="AD6" s="4">
        <v>0</v>
      </c>
      <c r="AE6" s="4" t="str">
        <f t="shared" ref="AE6:AE45" si="7">F6&amp;" "&amp;G6</f>
        <v xml:space="preserve"> </v>
      </c>
      <c r="AF6" s="4" t="str">
        <f t="shared" ref="AF6:AF45" si="8">T6&amp;"  "&amp;U6</f>
        <v xml:space="preserve">  </v>
      </c>
      <c r="AG6" s="4" t="str">
        <f>P6</f>
        <v/>
      </c>
      <c r="AH6" s="4" t="str">
        <f>IF(H6="","",VLOOKUP(H6,$V$5:$W$12,2,0))</f>
        <v/>
      </c>
      <c r="AI6" s="4" t="str">
        <f t="shared" ref="AI6:AI45" si="9">IF(J6="","",VLOOKUP(J6,$V$6:$W$12,2,0))</f>
        <v/>
      </c>
      <c r="AJ6" s="4" t="str">
        <f>IF(L6="","",VLOOKUP(L6,$V$5:$W$12,2,0))</f>
        <v/>
      </c>
      <c r="AK6" s="4" t="str">
        <f>IF(N6="","",VLOOKUP(N6,$V$5:$W$12,2,0))</f>
        <v/>
      </c>
      <c r="AL6" s="4" t="str">
        <f>IF(H6="","",VALUE(LEFT(H6,4)))</f>
        <v/>
      </c>
      <c r="AM6" s="4" t="str">
        <f>IF(J6="","",VALUE(LEFT(J6,4)))</f>
        <v/>
      </c>
      <c r="AN6" s="4" t="str">
        <f>IF(L6="","",VALUE(LEFT(L6,4)))</f>
        <v/>
      </c>
      <c r="AO6" s="4" t="str">
        <f>IF(N6="","",VALUE(LEFT(N6,4)))</f>
        <v/>
      </c>
      <c r="AP6" s="4">
        <f t="shared" ref="AP6:AP45" si="10">IF(C6="100歳",1,0)</f>
        <v>0</v>
      </c>
      <c r="AQ6" s="4" t="str">
        <f>IF(I6="","999:99.99"," "&amp;LEFT(RIGHT("  "&amp;TEXT(I6,"0.00"),8),3)&amp;":"&amp;RIGHT(TEXT(I6,"0.00"),5))</f>
        <v>999:99.99</v>
      </c>
      <c r="AR6" s="4" t="str">
        <f>IF(K6="","999:99.99"," "&amp;LEFT(RIGHT("  "&amp;TEXT(K6,"0.00"),8),3)&amp;":"&amp;RIGHT(TEXT(K6,"0.00"),5))</f>
        <v>999:99.99</v>
      </c>
      <c r="AS6" s="4" t="str">
        <f>IF(M6="","999:99.99"," "&amp;LEFT(RIGHT("  "&amp;TEXT(M6,"0.00"),8),3)&amp;":"&amp;RIGHT(TEXT(M6,"0.00"),5))</f>
        <v>999:99.99</v>
      </c>
      <c r="AT6" s="4" t="str">
        <f>IF(O6="","999:99.99"," "&amp;LEFT(RIGHT("  "&amp;TEXT(O6,"0.00"),8),3)&amp;":"&amp;RIGHT(TEXT(O6,"0.00"),5))</f>
        <v>999:99.99</v>
      </c>
      <c r="AU6" s="4" t="str">
        <f>IF(AH6="","",COUNT(AH6))</f>
        <v/>
      </c>
      <c r="AV6" s="4" t="str">
        <f>IF(AI6="","",COUNT(AI6:AK6))</f>
        <v/>
      </c>
    </row>
    <row r="7" spans="1:48" ht="16.5" customHeight="1">
      <c r="A7" s="7" t="str">
        <f t="shared" ref="A7:A45" si="11">IF(B7="","",A6+1)</f>
        <v/>
      </c>
      <c r="B7" s="81"/>
      <c r="C7" s="82"/>
      <c r="D7" s="83"/>
      <c r="E7" s="83"/>
      <c r="F7" s="83"/>
      <c r="G7" s="83"/>
      <c r="H7" s="126"/>
      <c r="I7" s="113"/>
      <c r="J7" s="126"/>
      <c r="K7" s="113"/>
      <c r="L7" s="126"/>
      <c r="M7" s="113"/>
      <c r="N7" s="126"/>
      <c r="O7" s="113"/>
      <c r="P7" s="7" t="str">
        <f>IF(B7="","",YEAR(申込書!$C$60)-YEAR(申込一覧表!B7))</f>
        <v/>
      </c>
      <c r="Q7" s="11"/>
      <c r="R7" s="12">
        <f t="shared" si="0"/>
        <v>0</v>
      </c>
      <c r="S7" s="12">
        <f t="shared" si="1"/>
        <v>0</v>
      </c>
      <c r="T7" s="4" t="str">
        <f t="shared" si="2"/>
        <v/>
      </c>
      <c r="U7" s="4" t="str">
        <f t="shared" si="3"/>
        <v/>
      </c>
      <c r="V7" s="24" t="s">
        <v>200</v>
      </c>
      <c r="W7" s="6">
        <v>1</v>
      </c>
      <c r="X7" s="4">
        <f t="shared" si="4"/>
        <v>0</v>
      </c>
      <c r="Y7" s="4">
        <f t="shared" ref="Y7:Y70" si="12">Y6+IF(AA7="",0,1)</f>
        <v>0</v>
      </c>
      <c r="Z7" s="4" t="str">
        <f t="shared" ref="Z7:Z70" si="13">IF(AA7="","",Y7)</f>
        <v/>
      </c>
      <c r="AA7" s="4" t="str">
        <f t="shared" si="5"/>
        <v/>
      </c>
      <c r="AB7" s="12">
        <f t="shared" ref="AB7:AB45" si="14">COUNTA(I7,K7,M7,O7)</f>
        <v>0</v>
      </c>
      <c r="AC7" s="4" t="str">
        <f t="shared" si="6"/>
        <v/>
      </c>
      <c r="AD7" s="4">
        <v>0</v>
      </c>
      <c r="AE7" s="4" t="str">
        <f t="shared" si="7"/>
        <v xml:space="preserve"> </v>
      </c>
      <c r="AF7" s="4" t="str">
        <f t="shared" si="8"/>
        <v xml:space="preserve">  </v>
      </c>
      <c r="AG7" s="4" t="str">
        <f t="shared" ref="AG7:AG45" si="15">P7</f>
        <v/>
      </c>
      <c r="AH7" s="4" t="str">
        <f t="shared" ref="AH7:AH46" si="16">IF(H7="","",VLOOKUP(H7,$V$6:$W$12,2,0))</f>
        <v/>
      </c>
      <c r="AI7" s="4" t="str">
        <f t="shared" si="9"/>
        <v/>
      </c>
      <c r="AJ7" s="4" t="str">
        <f t="shared" ref="AJ7:AJ45" si="17">IF(L7="","",VLOOKUP(L7,$V$5:$W$12,2,0))</f>
        <v/>
      </c>
      <c r="AK7" s="4" t="str">
        <f t="shared" ref="AK7:AK45" si="18">IF(N7="","",VLOOKUP(N7,$V$5:$W$12,2,0))</f>
        <v/>
      </c>
      <c r="AL7" s="4" t="str">
        <f t="shared" ref="AL7:AL45" si="19">IF(H7="","",VALUE(LEFT(H7,4)))</f>
        <v/>
      </c>
      <c r="AM7" s="4" t="str">
        <f t="shared" ref="AM7:AM45" si="20">IF(J7="","",VALUE(LEFT(J7,4)))</f>
        <v/>
      </c>
      <c r="AN7" s="4" t="str">
        <f t="shared" ref="AN7:AN45" si="21">IF(L7="","",VALUE(LEFT(L7,4)))</f>
        <v/>
      </c>
      <c r="AO7" s="4" t="str">
        <f t="shared" ref="AO7:AO45" si="22">IF(N7="","",VALUE(LEFT(N7,4)))</f>
        <v/>
      </c>
      <c r="AP7" s="4">
        <f t="shared" si="10"/>
        <v>0</v>
      </c>
      <c r="AQ7" s="4" t="str">
        <f t="shared" ref="AQ7:AQ45" si="23">IF(I7="","999:99.99"," "&amp;LEFT(RIGHT("  "&amp;TEXT(I7,"0.00"),8),3)&amp;":"&amp;RIGHT(TEXT(I7,"0.00"),5))</f>
        <v>999:99.99</v>
      </c>
      <c r="AR7" s="4" t="str">
        <f t="shared" ref="AR7:AR45" si="24">IF(K7="","999:99.99"," "&amp;LEFT(RIGHT("  "&amp;TEXT(K7,"0.00"),8),3)&amp;":"&amp;RIGHT(TEXT(K7,"0.00"),5))</f>
        <v>999:99.99</v>
      </c>
      <c r="AS7" s="4" t="str">
        <f t="shared" ref="AS7:AS45" si="25">IF(M7="","999:99.99"," "&amp;LEFT(RIGHT("  "&amp;TEXT(M7,"0.00"),8),3)&amp;":"&amp;RIGHT(TEXT(M7,"0.00"),5))</f>
        <v>999:99.99</v>
      </c>
      <c r="AT7" s="4" t="str">
        <f t="shared" ref="AT7:AT45" si="26">IF(O7="","999:99.99"," "&amp;LEFT(RIGHT("  "&amp;TEXT(O7,"0.00"),8),3)&amp;":"&amp;RIGHT(TEXT(O7,"0.00"),5))</f>
        <v>999:99.99</v>
      </c>
      <c r="AU7" s="4" t="str">
        <f t="shared" ref="AU7:AU70" si="27">IF(AH7="","",COUNT(AH7))</f>
        <v/>
      </c>
      <c r="AV7" s="4" t="str">
        <f>IF(AI7="","",COUNT(AI7:AK7))</f>
        <v/>
      </c>
    </row>
    <row r="8" spans="1:48" ht="16.5" customHeight="1">
      <c r="A8" s="7" t="str">
        <f t="shared" si="11"/>
        <v/>
      </c>
      <c r="B8" s="81"/>
      <c r="C8" s="82"/>
      <c r="D8" s="83"/>
      <c r="E8" s="83"/>
      <c r="F8" s="83"/>
      <c r="G8" s="83"/>
      <c r="H8" s="126"/>
      <c r="I8" s="113"/>
      <c r="J8" s="126"/>
      <c r="K8" s="113"/>
      <c r="L8" s="126"/>
      <c r="M8" s="113"/>
      <c r="N8" s="126"/>
      <c r="O8" s="113"/>
      <c r="P8" s="7" t="str">
        <f>IF(B8="","",YEAR(申込書!$C$60)-YEAR(申込一覧表!B8))</f>
        <v/>
      </c>
      <c r="Q8" s="11"/>
      <c r="R8" s="12">
        <f t="shared" si="0"/>
        <v>0</v>
      </c>
      <c r="S8" s="12">
        <f t="shared" si="1"/>
        <v>0</v>
      </c>
      <c r="T8" s="4" t="str">
        <f t="shared" si="2"/>
        <v/>
      </c>
      <c r="U8" s="4" t="str">
        <f t="shared" si="3"/>
        <v/>
      </c>
      <c r="V8" s="24" t="s">
        <v>201</v>
      </c>
      <c r="W8" s="6">
        <v>1</v>
      </c>
      <c r="X8" s="4">
        <f t="shared" si="4"/>
        <v>0</v>
      </c>
      <c r="Y8" s="4">
        <f t="shared" si="12"/>
        <v>0</v>
      </c>
      <c r="Z8" s="4" t="str">
        <f t="shared" si="13"/>
        <v/>
      </c>
      <c r="AA8" s="4" t="str">
        <f t="shared" si="5"/>
        <v/>
      </c>
      <c r="AB8" s="12">
        <f t="shared" si="14"/>
        <v>0</v>
      </c>
      <c r="AC8" s="4" t="str">
        <f t="shared" si="6"/>
        <v/>
      </c>
      <c r="AD8" s="4">
        <v>0</v>
      </c>
      <c r="AE8" s="4" t="str">
        <f t="shared" si="7"/>
        <v xml:space="preserve"> </v>
      </c>
      <c r="AF8" s="4" t="str">
        <f t="shared" si="8"/>
        <v xml:space="preserve">  </v>
      </c>
      <c r="AG8" s="4" t="str">
        <f t="shared" si="15"/>
        <v/>
      </c>
      <c r="AH8" s="4" t="str">
        <f t="shared" si="16"/>
        <v/>
      </c>
      <c r="AI8" s="4" t="str">
        <f t="shared" si="9"/>
        <v/>
      </c>
      <c r="AJ8" s="4" t="str">
        <f t="shared" si="17"/>
        <v/>
      </c>
      <c r="AK8" s="4" t="str">
        <f t="shared" si="18"/>
        <v/>
      </c>
      <c r="AL8" s="4" t="str">
        <f t="shared" si="19"/>
        <v/>
      </c>
      <c r="AM8" s="4" t="str">
        <f t="shared" si="20"/>
        <v/>
      </c>
      <c r="AN8" s="4" t="str">
        <f t="shared" si="21"/>
        <v/>
      </c>
      <c r="AO8" s="4" t="str">
        <f t="shared" si="22"/>
        <v/>
      </c>
      <c r="AP8" s="4">
        <f t="shared" si="10"/>
        <v>0</v>
      </c>
      <c r="AQ8" s="4" t="str">
        <f t="shared" si="23"/>
        <v>999:99.99</v>
      </c>
      <c r="AR8" s="4" t="str">
        <f t="shared" si="24"/>
        <v>999:99.99</v>
      </c>
      <c r="AS8" s="4" t="str">
        <f t="shared" si="25"/>
        <v>999:99.99</v>
      </c>
      <c r="AT8" s="4" t="str">
        <f t="shared" si="26"/>
        <v>999:99.99</v>
      </c>
      <c r="AU8" s="4" t="str">
        <f t="shared" si="27"/>
        <v/>
      </c>
      <c r="AV8" s="4" t="str">
        <f>IF(AI8="","",COUNT(AI8:AK8))</f>
        <v/>
      </c>
    </row>
    <row r="9" spans="1:48" ht="16.5" customHeight="1">
      <c r="A9" s="7" t="str">
        <f t="shared" si="11"/>
        <v/>
      </c>
      <c r="B9" s="81"/>
      <c r="C9" s="82"/>
      <c r="D9" s="83"/>
      <c r="E9" s="83"/>
      <c r="F9" s="83"/>
      <c r="G9" s="83"/>
      <c r="H9" s="126"/>
      <c r="I9" s="113"/>
      <c r="J9" s="126"/>
      <c r="K9" s="113"/>
      <c r="L9" s="126"/>
      <c r="M9" s="113"/>
      <c r="N9" s="126"/>
      <c r="O9" s="113"/>
      <c r="P9" s="7" t="str">
        <f>IF(B9="","",YEAR(申込書!$C$60)-YEAR(申込一覧表!B9))</f>
        <v/>
      </c>
      <c r="Q9" s="11"/>
      <c r="R9" s="12">
        <f t="shared" si="0"/>
        <v>0</v>
      </c>
      <c r="S9" s="12">
        <f t="shared" si="1"/>
        <v>0</v>
      </c>
      <c r="T9" s="4" t="str">
        <f t="shared" si="2"/>
        <v/>
      </c>
      <c r="U9" s="4" t="str">
        <f t="shared" si="3"/>
        <v/>
      </c>
      <c r="V9" s="24" t="s">
        <v>203</v>
      </c>
      <c r="W9" s="6">
        <v>5</v>
      </c>
      <c r="X9" s="4">
        <f t="shared" si="4"/>
        <v>0</v>
      </c>
      <c r="Y9" s="4">
        <f t="shared" si="12"/>
        <v>0</v>
      </c>
      <c r="Z9" s="4" t="str">
        <f t="shared" si="13"/>
        <v/>
      </c>
      <c r="AA9" s="4" t="str">
        <f t="shared" si="5"/>
        <v/>
      </c>
      <c r="AB9" s="12">
        <f t="shared" si="14"/>
        <v>0</v>
      </c>
      <c r="AC9" s="4" t="str">
        <f t="shared" si="6"/>
        <v/>
      </c>
      <c r="AD9" s="4">
        <v>0</v>
      </c>
      <c r="AE9" s="4" t="str">
        <f t="shared" si="7"/>
        <v xml:space="preserve"> </v>
      </c>
      <c r="AF9" s="4" t="str">
        <f t="shared" si="8"/>
        <v xml:space="preserve">  </v>
      </c>
      <c r="AG9" s="4" t="str">
        <f t="shared" si="15"/>
        <v/>
      </c>
      <c r="AH9" s="4" t="str">
        <f t="shared" si="16"/>
        <v/>
      </c>
      <c r="AI9" s="4" t="str">
        <f t="shared" si="9"/>
        <v/>
      </c>
      <c r="AJ9" s="4" t="str">
        <f t="shared" si="17"/>
        <v/>
      </c>
      <c r="AK9" s="4" t="str">
        <f t="shared" si="18"/>
        <v/>
      </c>
      <c r="AL9" s="4" t="str">
        <f t="shared" si="19"/>
        <v/>
      </c>
      <c r="AM9" s="4" t="str">
        <f t="shared" si="20"/>
        <v/>
      </c>
      <c r="AN9" s="4" t="str">
        <f t="shared" si="21"/>
        <v/>
      </c>
      <c r="AO9" s="4" t="str">
        <f t="shared" si="22"/>
        <v/>
      </c>
      <c r="AP9" s="4">
        <f t="shared" si="10"/>
        <v>0</v>
      </c>
      <c r="AQ9" s="4" t="str">
        <f t="shared" si="23"/>
        <v>999:99.99</v>
      </c>
      <c r="AR9" s="4" t="str">
        <f t="shared" si="24"/>
        <v>999:99.99</v>
      </c>
      <c r="AS9" s="4" t="str">
        <f t="shared" si="25"/>
        <v>999:99.99</v>
      </c>
      <c r="AT9" s="4" t="str">
        <f t="shared" si="26"/>
        <v>999:99.99</v>
      </c>
      <c r="AU9" s="4" t="str">
        <f t="shared" si="27"/>
        <v/>
      </c>
      <c r="AV9" s="4" t="str">
        <f t="shared" ref="AV9:AV72" si="28">IF(AI9="","",COUNT(AI9:AK9))</f>
        <v/>
      </c>
    </row>
    <row r="10" spans="1:48" ht="16.5" customHeight="1">
      <c r="A10" s="7" t="str">
        <f t="shared" si="11"/>
        <v/>
      </c>
      <c r="B10" s="81"/>
      <c r="C10" s="82"/>
      <c r="D10" s="83"/>
      <c r="E10" s="83"/>
      <c r="F10" s="83"/>
      <c r="G10" s="83"/>
      <c r="H10" s="126"/>
      <c r="I10" s="113"/>
      <c r="J10" s="126"/>
      <c r="K10" s="113"/>
      <c r="L10" s="126"/>
      <c r="M10" s="113"/>
      <c r="N10" s="126"/>
      <c r="O10" s="113"/>
      <c r="P10" s="7" t="str">
        <f>IF(B10="","",YEAR(申込書!$C$60)-YEAR(申込一覧表!B10))</f>
        <v/>
      </c>
      <c r="Q10" s="11"/>
      <c r="R10" s="12">
        <f t="shared" si="0"/>
        <v>0</v>
      </c>
      <c r="S10" s="12">
        <f t="shared" si="1"/>
        <v>0</v>
      </c>
      <c r="T10" s="4" t="str">
        <f t="shared" si="2"/>
        <v/>
      </c>
      <c r="U10" s="4" t="str">
        <f t="shared" si="3"/>
        <v/>
      </c>
      <c r="V10" s="24"/>
      <c r="W10" s="6">
        <v>5</v>
      </c>
      <c r="X10" s="4">
        <f t="shared" si="4"/>
        <v>0</v>
      </c>
      <c r="Y10" s="4">
        <f t="shared" si="12"/>
        <v>0</v>
      </c>
      <c r="Z10" s="4" t="str">
        <f t="shared" si="13"/>
        <v/>
      </c>
      <c r="AA10" s="4" t="str">
        <f t="shared" si="5"/>
        <v/>
      </c>
      <c r="AB10" s="12">
        <f t="shared" si="14"/>
        <v>0</v>
      </c>
      <c r="AC10" s="4" t="str">
        <f t="shared" si="6"/>
        <v/>
      </c>
      <c r="AD10" s="4">
        <v>0</v>
      </c>
      <c r="AE10" s="4" t="str">
        <f t="shared" si="7"/>
        <v xml:space="preserve"> </v>
      </c>
      <c r="AF10" s="4" t="str">
        <f t="shared" si="8"/>
        <v xml:space="preserve">  </v>
      </c>
      <c r="AG10" s="4" t="str">
        <f t="shared" si="15"/>
        <v/>
      </c>
      <c r="AH10" s="4" t="str">
        <f t="shared" si="16"/>
        <v/>
      </c>
      <c r="AI10" s="4" t="str">
        <f t="shared" si="9"/>
        <v/>
      </c>
      <c r="AJ10" s="4" t="str">
        <f t="shared" si="17"/>
        <v/>
      </c>
      <c r="AK10" s="4" t="str">
        <f t="shared" si="18"/>
        <v/>
      </c>
      <c r="AL10" s="4" t="str">
        <f t="shared" si="19"/>
        <v/>
      </c>
      <c r="AM10" s="4" t="str">
        <f t="shared" si="20"/>
        <v/>
      </c>
      <c r="AN10" s="4" t="str">
        <f t="shared" si="21"/>
        <v/>
      </c>
      <c r="AO10" s="4" t="str">
        <f t="shared" si="22"/>
        <v/>
      </c>
      <c r="AP10" s="4">
        <f t="shared" si="10"/>
        <v>0</v>
      </c>
      <c r="AQ10" s="4" t="str">
        <f t="shared" si="23"/>
        <v>999:99.99</v>
      </c>
      <c r="AR10" s="4" t="str">
        <f t="shared" si="24"/>
        <v>999:99.99</v>
      </c>
      <c r="AS10" s="4" t="str">
        <f t="shared" si="25"/>
        <v>999:99.99</v>
      </c>
      <c r="AT10" s="4" t="str">
        <f t="shared" si="26"/>
        <v>999:99.99</v>
      </c>
      <c r="AU10" s="4" t="str">
        <f t="shared" si="27"/>
        <v/>
      </c>
      <c r="AV10" s="4" t="str">
        <f t="shared" si="28"/>
        <v/>
      </c>
    </row>
    <row r="11" spans="1:48" ht="16.5" customHeight="1">
      <c r="A11" s="7" t="str">
        <f t="shared" si="11"/>
        <v/>
      </c>
      <c r="B11" s="81"/>
      <c r="C11" s="82"/>
      <c r="D11" s="83"/>
      <c r="E11" s="83"/>
      <c r="F11" s="83"/>
      <c r="G11" s="83"/>
      <c r="H11" s="126"/>
      <c r="I11" s="113"/>
      <c r="J11" s="126"/>
      <c r="K11" s="113"/>
      <c r="L11" s="126"/>
      <c r="M11" s="113"/>
      <c r="N11" s="126"/>
      <c r="O11" s="113"/>
      <c r="P11" s="7" t="str">
        <f>IF(B11="","",YEAR(申込書!$C$60)-YEAR(申込一覧表!B11))</f>
        <v/>
      </c>
      <c r="Q11" s="11"/>
      <c r="R11" s="12">
        <f t="shared" si="0"/>
        <v>0</v>
      </c>
      <c r="S11" s="12">
        <f t="shared" si="1"/>
        <v>0</v>
      </c>
      <c r="T11" s="4" t="str">
        <f t="shared" si="2"/>
        <v/>
      </c>
      <c r="U11" s="4" t="str">
        <f t="shared" si="3"/>
        <v/>
      </c>
      <c r="V11" s="24"/>
      <c r="W11">
        <v>1</v>
      </c>
      <c r="X11" s="4">
        <f t="shared" si="4"/>
        <v>0</v>
      </c>
      <c r="Y11" s="4">
        <f t="shared" si="12"/>
        <v>0</v>
      </c>
      <c r="Z11" s="4" t="str">
        <f t="shared" si="13"/>
        <v/>
      </c>
      <c r="AA11" s="4" t="str">
        <f t="shared" si="5"/>
        <v/>
      </c>
      <c r="AB11" s="12">
        <f t="shared" si="14"/>
        <v>0</v>
      </c>
      <c r="AC11" s="4" t="str">
        <f t="shared" si="6"/>
        <v/>
      </c>
      <c r="AD11" s="4">
        <v>0</v>
      </c>
      <c r="AE11" s="4" t="str">
        <f t="shared" si="7"/>
        <v xml:space="preserve"> </v>
      </c>
      <c r="AF11" s="4" t="str">
        <f t="shared" si="8"/>
        <v xml:space="preserve">  </v>
      </c>
      <c r="AG11" s="4" t="str">
        <f t="shared" si="15"/>
        <v/>
      </c>
      <c r="AH11" s="4" t="str">
        <f t="shared" si="16"/>
        <v/>
      </c>
      <c r="AI11" s="4" t="str">
        <f t="shared" si="9"/>
        <v/>
      </c>
      <c r="AJ11" s="4" t="str">
        <f t="shared" si="17"/>
        <v/>
      </c>
      <c r="AK11" s="4" t="str">
        <f t="shared" si="18"/>
        <v/>
      </c>
      <c r="AL11" s="4" t="str">
        <f t="shared" si="19"/>
        <v/>
      </c>
      <c r="AM11" s="4" t="str">
        <f t="shared" si="20"/>
        <v/>
      </c>
      <c r="AN11" s="4" t="str">
        <f t="shared" si="21"/>
        <v/>
      </c>
      <c r="AO11" s="4" t="str">
        <f t="shared" si="22"/>
        <v/>
      </c>
      <c r="AP11" s="4">
        <f t="shared" si="10"/>
        <v>0</v>
      </c>
      <c r="AQ11" s="4" t="str">
        <f t="shared" si="23"/>
        <v>999:99.99</v>
      </c>
      <c r="AR11" s="4" t="str">
        <f t="shared" si="24"/>
        <v>999:99.99</v>
      </c>
      <c r="AS11" s="4" t="str">
        <f t="shared" si="25"/>
        <v>999:99.99</v>
      </c>
      <c r="AT11" s="4" t="str">
        <f t="shared" si="26"/>
        <v>999:99.99</v>
      </c>
      <c r="AU11" s="4" t="str">
        <f t="shared" si="27"/>
        <v/>
      </c>
      <c r="AV11" s="4" t="str">
        <f t="shared" si="28"/>
        <v/>
      </c>
    </row>
    <row r="12" spans="1:48" ht="16.5" customHeight="1">
      <c r="A12" s="7" t="str">
        <f t="shared" si="11"/>
        <v/>
      </c>
      <c r="B12" s="81"/>
      <c r="C12" s="82"/>
      <c r="D12" s="83"/>
      <c r="E12" s="83"/>
      <c r="F12" s="83"/>
      <c r="G12" s="83"/>
      <c r="H12" s="126"/>
      <c r="I12" s="113"/>
      <c r="J12" s="126"/>
      <c r="K12" s="113"/>
      <c r="L12" s="126"/>
      <c r="M12" s="113"/>
      <c r="N12" s="126"/>
      <c r="O12" s="113"/>
      <c r="P12" s="7" t="str">
        <f>IF(B12="","",YEAR(申込書!$C$60)-YEAR(申込一覧表!B12))</f>
        <v/>
      </c>
      <c r="Q12" s="11"/>
      <c r="R12" s="12">
        <f t="shared" si="0"/>
        <v>0</v>
      </c>
      <c r="S12" s="12">
        <f t="shared" si="1"/>
        <v>0</v>
      </c>
      <c r="T12" s="4" t="str">
        <f t="shared" si="2"/>
        <v/>
      </c>
      <c r="U12" s="4" t="str">
        <f t="shared" si="3"/>
        <v/>
      </c>
      <c r="V12" s="31"/>
      <c r="W12">
        <v>3</v>
      </c>
      <c r="X12" s="4">
        <f t="shared" si="4"/>
        <v>0</v>
      </c>
      <c r="Y12" s="4">
        <f t="shared" si="12"/>
        <v>0</v>
      </c>
      <c r="Z12" s="4" t="str">
        <f t="shared" si="13"/>
        <v/>
      </c>
      <c r="AA12" s="4" t="str">
        <f t="shared" si="5"/>
        <v/>
      </c>
      <c r="AB12" s="12">
        <f t="shared" si="14"/>
        <v>0</v>
      </c>
      <c r="AC12" s="4" t="str">
        <f t="shared" si="6"/>
        <v/>
      </c>
      <c r="AD12" s="4">
        <v>0</v>
      </c>
      <c r="AE12" s="4" t="str">
        <f t="shared" si="7"/>
        <v xml:space="preserve"> </v>
      </c>
      <c r="AF12" s="4" t="str">
        <f t="shared" si="8"/>
        <v xml:space="preserve">  </v>
      </c>
      <c r="AG12" s="4" t="str">
        <f t="shared" si="15"/>
        <v/>
      </c>
      <c r="AH12" s="4" t="str">
        <f t="shared" si="16"/>
        <v/>
      </c>
      <c r="AI12" s="4" t="str">
        <f t="shared" si="9"/>
        <v/>
      </c>
      <c r="AJ12" s="4" t="str">
        <f t="shared" si="17"/>
        <v/>
      </c>
      <c r="AK12" s="4" t="str">
        <f t="shared" si="18"/>
        <v/>
      </c>
      <c r="AL12" s="4" t="str">
        <f t="shared" si="19"/>
        <v/>
      </c>
      <c r="AM12" s="4" t="str">
        <f t="shared" si="20"/>
        <v/>
      </c>
      <c r="AN12" s="4" t="str">
        <f t="shared" si="21"/>
        <v/>
      </c>
      <c r="AO12" s="4" t="str">
        <f t="shared" si="22"/>
        <v/>
      </c>
      <c r="AP12" s="4">
        <f t="shared" si="10"/>
        <v>0</v>
      </c>
      <c r="AQ12" s="4" t="str">
        <f t="shared" si="23"/>
        <v>999:99.99</v>
      </c>
      <c r="AR12" s="4" t="str">
        <f t="shared" si="24"/>
        <v>999:99.99</v>
      </c>
      <c r="AS12" s="4" t="str">
        <f t="shared" si="25"/>
        <v>999:99.99</v>
      </c>
      <c r="AT12" s="4" t="str">
        <f t="shared" si="26"/>
        <v>999:99.99</v>
      </c>
      <c r="AU12" s="4" t="str">
        <f t="shared" si="27"/>
        <v/>
      </c>
      <c r="AV12" s="4" t="str">
        <f t="shared" si="28"/>
        <v/>
      </c>
    </row>
    <row r="13" spans="1:48" ht="16.5" customHeight="1">
      <c r="A13" s="7" t="str">
        <f t="shared" si="11"/>
        <v/>
      </c>
      <c r="B13" s="81"/>
      <c r="C13" s="82"/>
      <c r="D13" s="83"/>
      <c r="E13" s="83"/>
      <c r="F13" s="83"/>
      <c r="G13" s="83"/>
      <c r="H13" s="126"/>
      <c r="I13" s="113"/>
      <c r="J13" s="126"/>
      <c r="K13" s="113"/>
      <c r="L13" s="126"/>
      <c r="M13" s="113"/>
      <c r="N13" s="126"/>
      <c r="O13" s="113"/>
      <c r="P13" s="7" t="str">
        <f>IF(B13="","",YEAR(申込書!$C$60)-YEAR(申込一覧表!B13))</f>
        <v/>
      </c>
      <c r="Q13" s="11"/>
      <c r="R13" s="12">
        <f t="shared" si="0"/>
        <v>0</v>
      </c>
      <c r="S13" s="12">
        <f t="shared" si="1"/>
        <v>0</v>
      </c>
      <c r="T13" s="4" t="str">
        <f t="shared" si="2"/>
        <v/>
      </c>
      <c r="U13" s="4" t="str">
        <f t="shared" si="3"/>
        <v/>
      </c>
      <c r="X13" s="4">
        <f t="shared" si="4"/>
        <v>0</v>
      </c>
      <c r="Y13" s="4">
        <f t="shared" si="12"/>
        <v>0</v>
      </c>
      <c r="Z13" s="4" t="str">
        <f t="shared" si="13"/>
        <v/>
      </c>
      <c r="AA13" s="4" t="str">
        <f t="shared" si="5"/>
        <v/>
      </c>
      <c r="AB13" s="12">
        <f t="shared" si="14"/>
        <v>0</v>
      </c>
      <c r="AC13" s="4" t="str">
        <f t="shared" si="6"/>
        <v/>
      </c>
      <c r="AD13" s="4">
        <v>0</v>
      </c>
      <c r="AE13" s="4" t="str">
        <f t="shared" si="7"/>
        <v xml:space="preserve"> </v>
      </c>
      <c r="AF13" s="4" t="str">
        <f t="shared" si="8"/>
        <v xml:space="preserve">  </v>
      </c>
      <c r="AG13" s="4" t="str">
        <f t="shared" si="15"/>
        <v/>
      </c>
      <c r="AH13" s="4" t="str">
        <f t="shared" si="16"/>
        <v/>
      </c>
      <c r="AI13" s="4" t="str">
        <f t="shared" si="9"/>
        <v/>
      </c>
      <c r="AJ13" s="4" t="str">
        <f t="shared" si="17"/>
        <v/>
      </c>
      <c r="AK13" s="4" t="str">
        <f t="shared" si="18"/>
        <v/>
      </c>
      <c r="AL13" s="4" t="str">
        <f t="shared" si="19"/>
        <v/>
      </c>
      <c r="AM13" s="4" t="str">
        <f t="shared" si="20"/>
        <v/>
      </c>
      <c r="AN13" s="4" t="str">
        <f t="shared" si="21"/>
        <v/>
      </c>
      <c r="AO13" s="4" t="str">
        <f t="shared" si="22"/>
        <v/>
      </c>
      <c r="AP13" s="4">
        <f t="shared" si="10"/>
        <v>0</v>
      </c>
      <c r="AQ13" s="4" t="str">
        <f t="shared" si="23"/>
        <v>999:99.99</v>
      </c>
      <c r="AR13" s="4" t="str">
        <f t="shared" si="24"/>
        <v>999:99.99</v>
      </c>
      <c r="AS13" s="4" t="str">
        <f t="shared" si="25"/>
        <v>999:99.99</v>
      </c>
      <c r="AT13" s="4" t="str">
        <f t="shared" si="26"/>
        <v>999:99.99</v>
      </c>
      <c r="AU13" s="4" t="str">
        <f t="shared" si="27"/>
        <v/>
      </c>
      <c r="AV13" s="4" t="str">
        <f t="shared" si="28"/>
        <v/>
      </c>
    </row>
    <row r="14" spans="1:48" ht="16.5" customHeight="1">
      <c r="A14" s="7" t="str">
        <f t="shared" si="11"/>
        <v/>
      </c>
      <c r="B14" s="81"/>
      <c r="C14" s="82"/>
      <c r="D14" s="83"/>
      <c r="E14" s="83"/>
      <c r="F14" s="83"/>
      <c r="G14" s="83"/>
      <c r="H14" s="126"/>
      <c r="I14" s="113"/>
      <c r="J14" s="126"/>
      <c r="K14" s="113"/>
      <c r="L14" s="126"/>
      <c r="M14" s="113"/>
      <c r="N14" s="126"/>
      <c r="O14" s="113"/>
      <c r="P14" s="7" t="str">
        <f>IF(B14="","",YEAR(申込書!$C$60)-YEAR(申込一覧表!B14))</f>
        <v/>
      </c>
      <c r="Q14" s="11"/>
      <c r="R14" s="12">
        <f t="shared" si="0"/>
        <v>0</v>
      </c>
      <c r="S14" s="12">
        <f t="shared" si="1"/>
        <v>0</v>
      </c>
      <c r="T14" s="4" t="str">
        <f t="shared" si="2"/>
        <v/>
      </c>
      <c r="U14" s="4" t="str">
        <f t="shared" si="3"/>
        <v/>
      </c>
      <c r="V14" s="23"/>
      <c r="W14" s="6">
        <v>1</v>
      </c>
      <c r="X14" s="4">
        <f t="shared" si="4"/>
        <v>0</v>
      </c>
      <c r="Y14" s="4">
        <f t="shared" si="12"/>
        <v>0</v>
      </c>
      <c r="Z14" s="4" t="str">
        <f t="shared" si="13"/>
        <v/>
      </c>
      <c r="AA14" s="4" t="str">
        <f t="shared" si="5"/>
        <v/>
      </c>
      <c r="AB14" s="12">
        <f t="shared" si="14"/>
        <v>0</v>
      </c>
      <c r="AC14" s="4" t="str">
        <f t="shared" si="6"/>
        <v/>
      </c>
      <c r="AD14" s="4">
        <v>0</v>
      </c>
      <c r="AE14" s="4" t="str">
        <f t="shared" si="7"/>
        <v xml:space="preserve"> </v>
      </c>
      <c r="AF14" s="4" t="str">
        <f t="shared" si="8"/>
        <v xml:space="preserve">  </v>
      </c>
      <c r="AG14" s="4" t="str">
        <f t="shared" si="15"/>
        <v/>
      </c>
      <c r="AH14" s="4" t="str">
        <f t="shared" si="16"/>
        <v/>
      </c>
      <c r="AI14" s="4" t="str">
        <f t="shared" si="9"/>
        <v/>
      </c>
      <c r="AJ14" s="4" t="str">
        <f t="shared" si="17"/>
        <v/>
      </c>
      <c r="AK14" s="4" t="str">
        <f t="shared" si="18"/>
        <v/>
      </c>
      <c r="AL14" s="4" t="str">
        <f t="shared" si="19"/>
        <v/>
      </c>
      <c r="AM14" s="4" t="str">
        <f t="shared" si="20"/>
        <v/>
      </c>
      <c r="AN14" s="4" t="str">
        <f t="shared" si="21"/>
        <v/>
      </c>
      <c r="AO14" s="4" t="str">
        <f t="shared" si="22"/>
        <v/>
      </c>
      <c r="AP14" s="4">
        <f t="shared" si="10"/>
        <v>0</v>
      </c>
      <c r="AQ14" s="4" t="str">
        <f t="shared" si="23"/>
        <v>999:99.99</v>
      </c>
      <c r="AR14" s="4" t="str">
        <f t="shared" si="24"/>
        <v>999:99.99</v>
      </c>
      <c r="AS14" s="4" t="str">
        <f t="shared" si="25"/>
        <v>999:99.99</v>
      </c>
      <c r="AT14" s="4" t="str">
        <f t="shared" si="26"/>
        <v>999:99.99</v>
      </c>
      <c r="AU14" s="4" t="str">
        <f t="shared" si="27"/>
        <v/>
      </c>
      <c r="AV14" s="4" t="str">
        <f t="shared" si="28"/>
        <v/>
      </c>
    </row>
    <row r="15" spans="1:48" ht="16.5" customHeight="1">
      <c r="A15" s="7" t="str">
        <f t="shared" si="11"/>
        <v/>
      </c>
      <c r="B15" s="81"/>
      <c r="C15" s="82"/>
      <c r="D15" s="83"/>
      <c r="E15" s="83"/>
      <c r="F15" s="83"/>
      <c r="G15" s="83"/>
      <c r="H15" s="126"/>
      <c r="I15" s="113"/>
      <c r="J15" s="126"/>
      <c r="K15" s="113"/>
      <c r="L15" s="126"/>
      <c r="M15" s="113"/>
      <c r="N15" s="126"/>
      <c r="O15" s="113"/>
      <c r="P15" s="7" t="str">
        <f>IF(B15="","",YEAR(申込書!$C$60)-YEAR(申込一覧表!B15))</f>
        <v/>
      </c>
      <c r="Q15" s="11"/>
      <c r="R15" s="12">
        <f t="shared" si="0"/>
        <v>0</v>
      </c>
      <c r="S15" s="12">
        <f t="shared" si="1"/>
        <v>0</v>
      </c>
      <c r="T15" s="4" t="str">
        <f t="shared" si="2"/>
        <v/>
      </c>
      <c r="U15" s="4" t="str">
        <f t="shared" si="3"/>
        <v/>
      </c>
      <c r="V15" s="24"/>
      <c r="W15" s="6">
        <v>3</v>
      </c>
      <c r="X15" s="4">
        <f t="shared" si="4"/>
        <v>0</v>
      </c>
      <c r="Y15" s="4">
        <f t="shared" si="12"/>
        <v>0</v>
      </c>
      <c r="Z15" s="4" t="str">
        <f t="shared" si="13"/>
        <v/>
      </c>
      <c r="AA15" s="4" t="str">
        <f t="shared" si="5"/>
        <v/>
      </c>
      <c r="AB15" s="12">
        <f t="shared" si="14"/>
        <v>0</v>
      </c>
      <c r="AC15" s="4" t="str">
        <f t="shared" si="6"/>
        <v/>
      </c>
      <c r="AD15" s="4">
        <v>0</v>
      </c>
      <c r="AE15" s="4" t="str">
        <f t="shared" si="7"/>
        <v xml:space="preserve"> </v>
      </c>
      <c r="AF15" s="4" t="str">
        <f t="shared" si="8"/>
        <v xml:space="preserve">  </v>
      </c>
      <c r="AG15" s="4" t="str">
        <f t="shared" si="15"/>
        <v/>
      </c>
      <c r="AH15" s="4" t="str">
        <f t="shared" si="16"/>
        <v/>
      </c>
      <c r="AI15" s="4" t="str">
        <f t="shared" si="9"/>
        <v/>
      </c>
      <c r="AJ15" s="4" t="str">
        <f t="shared" si="17"/>
        <v/>
      </c>
      <c r="AK15" s="4" t="str">
        <f t="shared" si="18"/>
        <v/>
      </c>
      <c r="AL15" s="4" t="str">
        <f t="shared" si="19"/>
        <v/>
      </c>
      <c r="AM15" s="4" t="str">
        <f t="shared" si="20"/>
        <v/>
      </c>
      <c r="AN15" s="4" t="str">
        <f t="shared" si="21"/>
        <v/>
      </c>
      <c r="AO15" s="4" t="str">
        <f t="shared" si="22"/>
        <v/>
      </c>
      <c r="AP15" s="4">
        <f t="shared" si="10"/>
        <v>0</v>
      </c>
      <c r="AQ15" s="4" t="str">
        <f t="shared" si="23"/>
        <v>999:99.99</v>
      </c>
      <c r="AR15" s="4" t="str">
        <f t="shared" si="24"/>
        <v>999:99.99</v>
      </c>
      <c r="AS15" s="4" t="str">
        <f t="shared" si="25"/>
        <v>999:99.99</v>
      </c>
      <c r="AT15" s="4" t="str">
        <f t="shared" si="26"/>
        <v>999:99.99</v>
      </c>
      <c r="AU15" s="4" t="str">
        <f t="shared" si="27"/>
        <v/>
      </c>
      <c r="AV15" s="4" t="str">
        <f t="shared" si="28"/>
        <v/>
      </c>
    </row>
    <row r="16" spans="1:48" ht="16.5" customHeight="1">
      <c r="A16" s="7" t="str">
        <f t="shared" si="11"/>
        <v/>
      </c>
      <c r="B16" s="81"/>
      <c r="C16" s="82"/>
      <c r="D16" s="83"/>
      <c r="E16" s="83"/>
      <c r="F16" s="83"/>
      <c r="G16" s="83"/>
      <c r="H16" s="126"/>
      <c r="I16" s="113"/>
      <c r="J16" s="126"/>
      <c r="K16" s="113"/>
      <c r="L16" s="126"/>
      <c r="M16" s="113"/>
      <c r="N16" s="126"/>
      <c r="O16" s="113"/>
      <c r="P16" s="7" t="str">
        <f>IF(B16="","",YEAR(申込書!$C$60)-YEAR(申込一覧表!B16))</f>
        <v/>
      </c>
      <c r="Q16" s="11"/>
      <c r="R16" s="12">
        <f t="shared" si="0"/>
        <v>0</v>
      </c>
      <c r="S16" s="12">
        <f t="shared" si="1"/>
        <v>0</v>
      </c>
      <c r="T16" s="4" t="str">
        <f t="shared" si="2"/>
        <v/>
      </c>
      <c r="U16" s="4" t="str">
        <f t="shared" si="3"/>
        <v/>
      </c>
      <c r="V16" s="24"/>
      <c r="W16" s="6">
        <v>2</v>
      </c>
      <c r="X16" s="4">
        <f t="shared" si="4"/>
        <v>0</v>
      </c>
      <c r="Y16" s="4">
        <f t="shared" si="12"/>
        <v>0</v>
      </c>
      <c r="Z16" s="4" t="str">
        <f t="shared" si="13"/>
        <v/>
      </c>
      <c r="AA16" s="4" t="str">
        <f t="shared" si="5"/>
        <v/>
      </c>
      <c r="AB16" s="12">
        <f t="shared" si="14"/>
        <v>0</v>
      </c>
      <c r="AC16" s="4" t="str">
        <f t="shared" si="6"/>
        <v/>
      </c>
      <c r="AD16" s="4">
        <v>0</v>
      </c>
      <c r="AE16" s="4" t="str">
        <f t="shared" si="7"/>
        <v xml:space="preserve"> </v>
      </c>
      <c r="AF16" s="4" t="str">
        <f t="shared" si="8"/>
        <v xml:space="preserve">  </v>
      </c>
      <c r="AG16" s="4" t="str">
        <f t="shared" si="15"/>
        <v/>
      </c>
      <c r="AH16" s="4" t="str">
        <f t="shared" si="16"/>
        <v/>
      </c>
      <c r="AI16" s="4" t="str">
        <f t="shared" si="9"/>
        <v/>
      </c>
      <c r="AJ16" s="4" t="str">
        <f t="shared" si="17"/>
        <v/>
      </c>
      <c r="AK16" s="4" t="str">
        <f t="shared" si="18"/>
        <v/>
      </c>
      <c r="AL16" s="4" t="str">
        <f t="shared" si="19"/>
        <v/>
      </c>
      <c r="AM16" s="4" t="str">
        <f t="shared" si="20"/>
        <v/>
      </c>
      <c r="AN16" s="4" t="str">
        <f t="shared" si="21"/>
        <v/>
      </c>
      <c r="AO16" s="4" t="str">
        <f t="shared" si="22"/>
        <v/>
      </c>
      <c r="AP16" s="4">
        <f t="shared" si="10"/>
        <v>0</v>
      </c>
      <c r="AQ16" s="4" t="str">
        <f t="shared" si="23"/>
        <v>999:99.99</v>
      </c>
      <c r="AR16" s="4" t="str">
        <f t="shared" si="24"/>
        <v>999:99.99</v>
      </c>
      <c r="AS16" s="4" t="str">
        <f t="shared" si="25"/>
        <v>999:99.99</v>
      </c>
      <c r="AT16" s="4" t="str">
        <f t="shared" si="26"/>
        <v>999:99.99</v>
      </c>
      <c r="AU16" s="4" t="str">
        <f t="shared" si="27"/>
        <v/>
      </c>
      <c r="AV16" s="4" t="str">
        <f t="shared" si="28"/>
        <v/>
      </c>
    </row>
    <row r="17" spans="1:48" ht="16.5" customHeight="1">
      <c r="A17" s="7" t="str">
        <f t="shared" si="11"/>
        <v/>
      </c>
      <c r="B17" s="81"/>
      <c r="C17" s="82"/>
      <c r="D17" s="83"/>
      <c r="E17" s="83"/>
      <c r="F17" s="83"/>
      <c r="G17" s="83"/>
      <c r="H17" s="126"/>
      <c r="I17" s="113"/>
      <c r="J17" s="126"/>
      <c r="K17" s="113"/>
      <c r="L17" s="126"/>
      <c r="M17" s="113"/>
      <c r="N17" s="126"/>
      <c r="O17" s="113"/>
      <c r="P17" s="7" t="str">
        <f>IF(B17="","",YEAR(申込書!$C$60)-YEAR(申込一覧表!B17))</f>
        <v/>
      </c>
      <c r="Q17" s="11"/>
      <c r="R17" s="12">
        <f t="shared" si="0"/>
        <v>0</v>
      </c>
      <c r="S17" s="12">
        <f t="shared" si="1"/>
        <v>0</v>
      </c>
      <c r="T17" s="4" t="str">
        <f t="shared" si="2"/>
        <v/>
      </c>
      <c r="U17" s="4" t="str">
        <f t="shared" si="3"/>
        <v/>
      </c>
      <c r="V17" s="24"/>
      <c r="W17" s="6">
        <v>1</v>
      </c>
      <c r="X17" s="4">
        <f t="shared" si="4"/>
        <v>0</v>
      </c>
      <c r="Y17" s="4">
        <f t="shared" si="12"/>
        <v>0</v>
      </c>
      <c r="Z17" s="4" t="str">
        <f t="shared" si="13"/>
        <v/>
      </c>
      <c r="AA17" s="4" t="str">
        <f t="shared" si="5"/>
        <v/>
      </c>
      <c r="AB17" s="12">
        <f t="shared" si="14"/>
        <v>0</v>
      </c>
      <c r="AC17" s="4" t="str">
        <f t="shared" si="6"/>
        <v/>
      </c>
      <c r="AD17" s="4">
        <v>0</v>
      </c>
      <c r="AE17" s="4" t="str">
        <f t="shared" si="7"/>
        <v xml:space="preserve"> </v>
      </c>
      <c r="AF17" s="4" t="str">
        <f t="shared" si="8"/>
        <v xml:space="preserve">  </v>
      </c>
      <c r="AG17" s="4" t="str">
        <f t="shared" si="15"/>
        <v/>
      </c>
      <c r="AH17" s="4" t="str">
        <f t="shared" si="16"/>
        <v/>
      </c>
      <c r="AI17" s="4" t="str">
        <f t="shared" si="9"/>
        <v/>
      </c>
      <c r="AJ17" s="4" t="str">
        <f t="shared" si="17"/>
        <v/>
      </c>
      <c r="AK17" s="4" t="str">
        <f t="shared" si="18"/>
        <v/>
      </c>
      <c r="AL17" s="4" t="str">
        <f t="shared" si="19"/>
        <v/>
      </c>
      <c r="AM17" s="4" t="str">
        <f t="shared" si="20"/>
        <v/>
      </c>
      <c r="AN17" s="4" t="str">
        <f t="shared" si="21"/>
        <v/>
      </c>
      <c r="AO17" s="4" t="str">
        <f t="shared" si="22"/>
        <v/>
      </c>
      <c r="AP17" s="4">
        <f t="shared" si="10"/>
        <v>0</v>
      </c>
      <c r="AQ17" s="4" t="str">
        <f t="shared" si="23"/>
        <v>999:99.99</v>
      </c>
      <c r="AR17" s="4" t="str">
        <f t="shared" si="24"/>
        <v>999:99.99</v>
      </c>
      <c r="AS17" s="4" t="str">
        <f t="shared" si="25"/>
        <v>999:99.99</v>
      </c>
      <c r="AT17" s="4" t="str">
        <f t="shared" si="26"/>
        <v>999:99.99</v>
      </c>
      <c r="AU17" s="4" t="str">
        <f t="shared" si="27"/>
        <v/>
      </c>
      <c r="AV17" s="4" t="str">
        <f t="shared" si="28"/>
        <v/>
      </c>
    </row>
    <row r="18" spans="1:48" ht="16.5" customHeight="1">
      <c r="A18" s="7" t="str">
        <f t="shared" si="11"/>
        <v/>
      </c>
      <c r="B18" s="81"/>
      <c r="C18" s="82"/>
      <c r="D18" s="83"/>
      <c r="E18" s="83"/>
      <c r="F18" s="83"/>
      <c r="G18" s="83"/>
      <c r="H18" s="126"/>
      <c r="I18" s="113"/>
      <c r="J18" s="126"/>
      <c r="K18" s="113"/>
      <c r="L18" s="126"/>
      <c r="M18" s="113"/>
      <c r="N18" s="126"/>
      <c r="O18" s="113"/>
      <c r="P18" s="7" t="str">
        <f>IF(B18="","",YEAR(申込書!$C$60)-YEAR(申込一覧表!B18))</f>
        <v/>
      </c>
      <c r="Q18" s="11"/>
      <c r="R18" s="12">
        <f t="shared" si="0"/>
        <v>0</v>
      </c>
      <c r="S18" s="12">
        <f t="shared" si="1"/>
        <v>0</v>
      </c>
      <c r="T18" s="4" t="str">
        <f t="shared" si="2"/>
        <v/>
      </c>
      <c r="U18" s="4" t="str">
        <f t="shared" si="3"/>
        <v/>
      </c>
      <c r="V18" s="24"/>
      <c r="W18" s="6">
        <v>2</v>
      </c>
      <c r="X18" s="4">
        <f t="shared" si="4"/>
        <v>0</v>
      </c>
      <c r="Y18" s="4">
        <f t="shared" si="12"/>
        <v>0</v>
      </c>
      <c r="Z18" s="4" t="str">
        <f t="shared" si="13"/>
        <v/>
      </c>
      <c r="AA18" s="4" t="str">
        <f t="shared" si="5"/>
        <v/>
      </c>
      <c r="AB18" s="12">
        <f t="shared" si="14"/>
        <v>0</v>
      </c>
      <c r="AC18" s="4" t="str">
        <f t="shared" si="6"/>
        <v/>
      </c>
      <c r="AD18" s="4">
        <v>0</v>
      </c>
      <c r="AE18" s="4" t="str">
        <f t="shared" si="7"/>
        <v xml:space="preserve"> </v>
      </c>
      <c r="AF18" s="4" t="str">
        <f t="shared" si="8"/>
        <v xml:space="preserve">  </v>
      </c>
      <c r="AG18" s="4" t="str">
        <f t="shared" si="15"/>
        <v/>
      </c>
      <c r="AH18" s="4" t="str">
        <f t="shared" si="16"/>
        <v/>
      </c>
      <c r="AI18" s="4" t="str">
        <f t="shared" si="9"/>
        <v/>
      </c>
      <c r="AJ18" s="4" t="str">
        <f t="shared" si="17"/>
        <v/>
      </c>
      <c r="AK18" s="4" t="str">
        <f t="shared" si="18"/>
        <v/>
      </c>
      <c r="AL18" s="4" t="str">
        <f t="shared" si="19"/>
        <v/>
      </c>
      <c r="AM18" s="4" t="str">
        <f t="shared" si="20"/>
        <v/>
      </c>
      <c r="AN18" s="4" t="str">
        <f t="shared" si="21"/>
        <v/>
      </c>
      <c r="AO18" s="4" t="str">
        <f t="shared" si="22"/>
        <v/>
      </c>
      <c r="AP18" s="4">
        <f t="shared" si="10"/>
        <v>0</v>
      </c>
      <c r="AQ18" s="4" t="str">
        <f t="shared" si="23"/>
        <v>999:99.99</v>
      </c>
      <c r="AR18" s="4" t="str">
        <f t="shared" si="24"/>
        <v>999:99.99</v>
      </c>
      <c r="AS18" s="4" t="str">
        <f t="shared" si="25"/>
        <v>999:99.99</v>
      </c>
      <c r="AT18" s="4" t="str">
        <f t="shared" si="26"/>
        <v>999:99.99</v>
      </c>
      <c r="AU18" s="4" t="str">
        <f t="shared" si="27"/>
        <v/>
      </c>
      <c r="AV18" s="4" t="str">
        <f t="shared" si="28"/>
        <v/>
      </c>
    </row>
    <row r="19" spans="1:48" ht="16.5" customHeight="1">
      <c r="A19" s="7" t="str">
        <f t="shared" si="11"/>
        <v/>
      </c>
      <c r="B19" s="81"/>
      <c r="C19" s="82"/>
      <c r="D19" s="83"/>
      <c r="E19" s="83"/>
      <c r="F19" s="83"/>
      <c r="G19" s="83"/>
      <c r="H19" s="126"/>
      <c r="I19" s="113"/>
      <c r="J19" s="126"/>
      <c r="K19" s="113"/>
      <c r="L19" s="126"/>
      <c r="M19" s="113"/>
      <c r="N19" s="126"/>
      <c r="O19" s="113"/>
      <c r="P19" s="7" t="str">
        <f>IF(B19="","",YEAR(申込書!$C$60)-YEAR(申込一覧表!B19))</f>
        <v/>
      </c>
      <c r="Q19" s="11"/>
      <c r="R19" s="12">
        <f t="shared" si="0"/>
        <v>0</v>
      </c>
      <c r="S19" s="12">
        <f t="shared" si="1"/>
        <v>0</v>
      </c>
      <c r="T19" s="4" t="str">
        <f t="shared" si="2"/>
        <v/>
      </c>
      <c r="U19" s="4" t="str">
        <f t="shared" si="3"/>
        <v/>
      </c>
      <c r="V19" s="31"/>
      <c r="W19">
        <v>4</v>
      </c>
      <c r="X19" s="4">
        <f t="shared" si="4"/>
        <v>0</v>
      </c>
      <c r="Y19" s="4">
        <f t="shared" si="12"/>
        <v>0</v>
      </c>
      <c r="Z19" s="4" t="str">
        <f t="shared" si="13"/>
        <v/>
      </c>
      <c r="AA19" s="4" t="str">
        <f t="shared" si="5"/>
        <v/>
      </c>
      <c r="AB19" s="12">
        <f t="shared" si="14"/>
        <v>0</v>
      </c>
      <c r="AC19" s="4" t="str">
        <f t="shared" si="6"/>
        <v/>
      </c>
      <c r="AD19" s="4">
        <v>0</v>
      </c>
      <c r="AE19" s="4" t="str">
        <f t="shared" si="7"/>
        <v xml:space="preserve"> </v>
      </c>
      <c r="AF19" s="4" t="str">
        <f t="shared" si="8"/>
        <v xml:space="preserve">  </v>
      </c>
      <c r="AG19" s="4" t="str">
        <f t="shared" si="15"/>
        <v/>
      </c>
      <c r="AH19" s="4" t="str">
        <f t="shared" si="16"/>
        <v/>
      </c>
      <c r="AI19" s="4" t="str">
        <f t="shared" si="9"/>
        <v/>
      </c>
      <c r="AJ19" s="4" t="str">
        <f t="shared" si="17"/>
        <v/>
      </c>
      <c r="AK19" s="4" t="str">
        <f t="shared" si="18"/>
        <v/>
      </c>
      <c r="AL19" s="4" t="str">
        <f t="shared" si="19"/>
        <v/>
      </c>
      <c r="AM19" s="4" t="str">
        <f t="shared" si="20"/>
        <v/>
      </c>
      <c r="AN19" s="4" t="str">
        <f t="shared" si="21"/>
        <v/>
      </c>
      <c r="AO19" s="4" t="str">
        <f t="shared" si="22"/>
        <v/>
      </c>
      <c r="AP19" s="4">
        <f t="shared" si="10"/>
        <v>0</v>
      </c>
      <c r="AQ19" s="4" t="str">
        <f t="shared" si="23"/>
        <v>999:99.99</v>
      </c>
      <c r="AR19" s="4" t="str">
        <f t="shared" si="24"/>
        <v>999:99.99</v>
      </c>
      <c r="AS19" s="4" t="str">
        <f t="shared" si="25"/>
        <v>999:99.99</v>
      </c>
      <c r="AT19" s="4" t="str">
        <f t="shared" si="26"/>
        <v>999:99.99</v>
      </c>
      <c r="AU19" s="4" t="str">
        <f t="shared" si="27"/>
        <v/>
      </c>
      <c r="AV19" s="4" t="str">
        <f t="shared" si="28"/>
        <v/>
      </c>
    </row>
    <row r="20" spans="1:48" ht="16.5" customHeight="1">
      <c r="A20" s="7" t="str">
        <f t="shared" si="11"/>
        <v/>
      </c>
      <c r="B20" s="81"/>
      <c r="C20" s="82"/>
      <c r="D20" s="83"/>
      <c r="E20" s="83"/>
      <c r="F20" s="83"/>
      <c r="G20" s="83"/>
      <c r="H20" s="126"/>
      <c r="I20" s="113"/>
      <c r="J20" s="126"/>
      <c r="K20" s="113"/>
      <c r="L20" s="126"/>
      <c r="M20" s="113"/>
      <c r="N20" s="126"/>
      <c r="O20" s="113"/>
      <c r="P20" s="7" t="str">
        <f>IF(B20="","",YEAR(申込書!$C$60)-YEAR(申込一覧表!B20))</f>
        <v/>
      </c>
      <c r="Q20" s="11"/>
      <c r="R20" s="12">
        <f t="shared" si="0"/>
        <v>0</v>
      </c>
      <c r="S20" s="12">
        <f t="shared" si="1"/>
        <v>0</v>
      </c>
      <c r="T20" s="4" t="str">
        <f t="shared" si="2"/>
        <v/>
      </c>
      <c r="U20" s="4" t="str">
        <f t="shared" si="3"/>
        <v/>
      </c>
      <c r="X20" s="4">
        <f t="shared" si="4"/>
        <v>0</v>
      </c>
      <c r="Y20" s="4">
        <f t="shared" si="12"/>
        <v>0</v>
      </c>
      <c r="Z20" s="4" t="str">
        <f t="shared" si="13"/>
        <v/>
      </c>
      <c r="AA20" s="4" t="str">
        <f t="shared" si="5"/>
        <v/>
      </c>
      <c r="AB20" s="12">
        <f t="shared" si="14"/>
        <v>0</v>
      </c>
      <c r="AC20" s="4" t="str">
        <f t="shared" si="6"/>
        <v/>
      </c>
      <c r="AD20" s="4">
        <v>0</v>
      </c>
      <c r="AE20" s="4" t="str">
        <f t="shared" si="7"/>
        <v xml:space="preserve"> </v>
      </c>
      <c r="AF20" s="4" t="str">
        <f t="shared" si="8"/>
        <v xml:space="preserve">  </v>
      </c>
      <c r="AG20" s="4" t="str">
        <f t="shared" si="15"/>
        <v/>
      </c>
      <c r="AH20" s="4" t="str">
        <f t="shared" si="16"/>
        <v/>
      </c>
      <c r="AI20" s="4" t="str">
        <f t="shared" si="9"/>
        <v/>
      </c>
      <c r="AJ20" s="4" t="str">
        <f t="shared" si="17"/>
        <v/>
      </c>
      <c r="AK20" s="4" t="str">
        <f t="shared" si="18"/>
        <v/>
      </c>
      <c r="AL20" s="4" t="str">
        <f t="shared" si="19"/>
        <v/>
      </c>
      <c r="AM20" s="4" t="str">
        <f t="shared" si="20"/>
        <v/>
      </c>
      <c r="AN20" s="4" t="str">
        <f t="shared" si="21"/>
        <v/>
      </c>
      <c r="AO20" s="4" t="str">
        <f t="shared" si="22"/>
        <v/>
      </c>
      <c r="AP20" s="4">
        <f t="shared" si="10"/>
        <v>0</v>
      </c>
      <c r="AQ20" s="4" t="str">
        <f t="shared" si="23"/>
        <v>999:99.99</v>
      </c>
      <c r="AR20" s="4" t="str">
        <f t="shared" si="24"/>
        <v>999:99.99</v>
      </c>
      <c r="AS20" s="4" t="str">
        <f t="shared" si="25"/>
        <v>999:99.99</v>
      </c>
      <c r="AT20" s="4" t="str">
        <f t="shared" si="26"/>
        <v>999:99.99</v>
      </c>
      <c r="AU20" s="4" t="str">
        <f t="shared" si="27"/>
        <v/>
      </c>
      <c r="AV20" s="4" t="str">
        <f t="shared" si="28"/>
        <v/>
      </c>
    </row>
    <row r="21" spans="1:48" ht="16.5" customHeight="1">
      <c r="A21" s="7" t="str">
        <f t="shared" si="11"/>
        <v/>
      </c>
      <c r="B21" s="81"/>
      <c r="C21" s="82"/>
      <c r="D21" s="83"/>
      <c r="E21" s="83"/>
      <c r="F21" s="83"/>
      <c r="G21" s="83"/>
      <c r="H21" s="126"/>
      <c r="I21" s="113"/>
      <c r="J21" s="126"/>
      <c r="K21" s="113"/>
      <c r="L21" s="126"/>
      <c r="M21" s="113"/>
      <c r="N21" s="126"/>
      <c r="O21" s="113"/>
      <c r="P21" s="7" t="str">
        <f>IF(B21="","",YEAR(申込書!$C$60)-YEAR(申込一覧表!B21))</f>
        <v/>
      </c>
      <c r="Q21" s="11"/>
      <c r="R21" s="12">
        <f t="shared" si="0"/>
        <v>0</v>
      </c>
      <c r="S21" s="12">
        <f t="shared" si="1"/>
        <v>0</v>
      </c>
      <c r="T21" s="4" t="str">
        <f t="shared" si="2"/>
        <v/>
      </c>
      <c r="U21" s="4" t="str">
        <f t="shared" si="3"/>
        <v/>
      </c>
      <c r="X21" s="4">
        <f t="shared" si="4"/>
        <v>0</v>
      </c>
      <c r="Y21" s="4">
        <f t="shared" si="12"/>
        <v>0</v>
      </c>
      <c r="Z21" s="4" t="str">
        <f t="shared" si="13"/>
        <v/>
      </c>
      <c r="AA21" s="4" t="str">
        <f t="shared" si="5"/>
        <v/>
      </c>
      <c r="AB21" s="12">
        <f t="shared" si="14"/>
        <v>0</v>
      </c>
      <c r="AC21" s="4" t="str">
        <f t="shared" si="6"/>
        <v/>
      </c>
      <c r="AD21" s="4">
        <v>0</v>
      </c>
      <c r="AE21" s="4" t="str">
        <f t="shared" si="7"/>
        <v xml:space="preserve"> </v>
      </c>
      <c r="AF21" s="4" t="str">
        <f t="shared" si="8"/>
        <v xml:space="preserve">  </v>
      </c>
      <c r="AG21" s="4" t="str">
        <f t="shared" si="15"/>
        <v/>
      </c>
      <c r="AH21" s="4" t="str">
        <f t="shared" si="16"/>
        <v/>
      </c>
      <c r="AI21" s="4" t="str">
        <f t="shared" si="9"/>
        <v/>
      </c>
      <c r="AJ21" s="4" t="str">
        <f t="shared" si="17"/>
        <v/>
      </c>
      <c r="AK21" s="4" t="str">
        <f t="shared" si="18"/>
        <v/>
      </c>
      <c r="AL21" s="4" t="str">
        <f t="shared" si="19"/>
        <v/>
      </c>
      <c r="AM21" s="4" t="str">
        <f t="shared" si="20"/>
        <v/>
      </c>
      <c r="AN21" s="4" t="str">
        <f t="shared" si="21"/>
        <v/>
      </c>
      <c r="AO21" s="4" t="str">
        <f t="shared" si="22"/>
        <v/>
      </c>
      <c r="AP21" s="4">
        <f t="shared" si="10"/>
        <v>0</v>
      </c>
      <c r="AQ21" s="4" t="str">
        <f t="shared" si="23"/>
        <v>999:99.99</v>
      </c>
      <c r="AR21" s="4" t="str">
        <f t="shared" si="24"/>
        <v>999:99.99</v>
      </c>
      <c r="AS21" s="4" t="str">
        <f t="shared" si="25"/>
        <v>999:99.99</v>
      </c>
      <c r="AT21" s="4" t="str">
        <f t="shared" si="26"/>
        <v>999:99.99</v>
      </c>
      <c r="AU21" s="4" t="str">
        <f t="shared" si="27"/>
        <v/>
      </c>
      <c r="AV21" s="4" t="str">
        <f t="shared" si="28"/>
        <v/>
      </c>
    </row>
    <row r="22" spans="1:48" ht="16.5" customHeight="1">
      <c r="A22" s="7" t="str">
        <f t="shared" si="11"/>
        <v/>
      </c>
      <c r="B22" s="81"/>
      <c r="C22" s="82"/>
      <c r="D22" s="83"/>
      <c r="E22" s="83"/>
      <c r="F22" s="83"/>
      <c r="G22" s="83"/>
      <c r="H22" s="126"/>
      <c r="I22" s="113"/>
      <c r="J22" s="126"/>
      <c r="K22" s="113"/>
      <c r="L22" s="126"/>
      <c r="M22" s="113"/>
      <c r="N22" s="126"/>
      <c r="O22" s="113"/>
      <c r="P22" s="7" t="str">
        <f>IF(B22="","",YEAR(申込書!$C$60)-YEAR(申込一覧表!B22))</f>
        <v/>
      </c>
      <c r="Q22" s="11"/>
      <c r="R22" s="12">
        <f t="shared" si="0"/>
        <v>0</v>
      </c>
      <c r="S22" s="12">
        <f t="shared" si="1"/>
        <v>0</v>
      </c>
      <c r="T22" s="4" t="str">
        <f t="shared" si="2"/>
        <v/>
      </c>
      <c r="U22" s="4" t="str">
        <f t="shared" si="3"/>
        <v/>
      </c>
      <c r="X22" s="4">
        <f t="shared" si="4"/>
        <v>0</v>
      </c>
      <c r="Y22" s="4">
        <f t="shared" si="12"/>
        <v>0</v>
      </c>
      <c r="Z22" s="4" t="str">
        <f t="shared" si="13"/>
        <v/>
      </c>
      <c r="AA22" s="4" t="str">
        <f t="shared" si="5"/>
        <v/>
      </c>
      <c r="AB22" s="12">
        <f t="shared" si="14"/>
        <v>0</v>
      </c>
      <c r="AC22" s="4" t="str">
        <f t="shared" si="6"/>
        <v/>
      </c>
      <c r="AD22" s="4">
        <v>0</v>
      </c>
      <c r="AE22" s="4" t="str">
        <f t="shared" si="7"/>
        <v xml:space="preserve"> </v>
      </c>
      <c r="AF22" s="4" t="str">
        <f t="shared" si="8"/>
        <v xml:space="preserve">  </v>
      </c>
      <c r="AG22" s="4" t="str">
        <f t="shared" si="15"/>
        <v/>
      </c>
      <c r="AH22" s="4" t="str">
        <f t="shared" si="16"/>
        <v/>
      </c>
      <c r="AI22" s="4" t="str">
        <f t="shared" si="9"/>
        <v/>
      </c>
      <c r="AJ22" s="4" t="str">
        <f t="shared" si="17"/>
        <v/>
      </c>
      <c r="AK22" s="4" t="str">
        <f t="shared" si="18"/>
        <v/>
      </c>
      <c r="AL22" s="4" t="str">
        <f t="shared" si="19"/>
        <v/>
      </c>
      <c r="AM22" s="4" t="str">
        <f t="shared" si="20"/>
        <v/>
      </c>
      <c r="AN22" s="4" t="str">
        <f t="shared" si="21"/>
        <v/>
      </c>
      <c r="AO22" s="4" t="str">
        <f t="shared" si="22"/>
        <v/>
      </c>
      <c r="AP22" s="4">
        <f t="shared" si="10"/>
        <v>0</v>
      </c>
      <c r="AQ22" s="4" t="str">
        <f t="shared" si="23"/>
        <v>999:99.99</v>
      </c>
      <c r="AR22" s="4" t="str">
        <f t="shared" si="24"/>
        <v>999:99.99</v>
      </c>
      <c r="AS22" s="4" t="str">
        <f t="shared" si="25"/>
        <v>999:99.99</v>
      </c>
      <c r="AT22" s="4" t="str">
        <f t="shared" si="26"/>
        <v>999:99.99</v>
      </c>
      <c r="AU22" s="4" t="str">
        <f t="shared" si="27"/>
        <v/>
      </c>
      <c r="AV22" s="4" t="str">
        <f t="shared" si="28"/>
        <v/>
      </c>
    </row>
    <row r="23" spans="1:48" ht="16.5" customHeight="1">
      <c r="A23" s="7" t="str">
        <f t="shared" si="11"/>
        <v/>
      </c>
      <c r="B23" s="81"/>
      <c r="C23" s="82"/>
      <c r="D23" s="83"/>
      <c r="E23" s="83"/>
      <c r="F23" s="83"/>
      <c r="G23" s="83"/>
      <c r="H23" s="126"/>
      <c r="I23" s="113"/>
      <c r="J23" s="126"/>
      <c r="K23" s="113"/>
      <c r="L23" s="126"/>
      <c r="M23" s="113"/>
      <c r="N23" s="126"/>
      <c r="O23" s="113"/>
      <c r="P23" s="7" t="str">
        <f>IF(B23="","",YEAR(申込書!$C$60)-YEAR(申込一覧表!B23))</f>
        <v/>
      </c>
      <c r="Q23" s="11"/>
      <c r="R23" s="12">
        <f t="shared" si="0"/>
        <v>0</v>
      </c>
      <c r="S23" s="12">
        <f t="shared" si="1"/>
        <v>0</v>
      </c>
      <c r="T23" s="4" t="str">
        <f t="shared" si="2"/>
        <v/>
      </c>
      <c r="U23" s="4" t="str">
        <f t="shared" si="3"/>
        <v/>
      </c>
      <c r="X23" s="4">
        <f t="shared" si="4"/>
        <v>0</v>
      </c>
      <c r="Y23" s="4">
        <f t="shared" si="12"/>
        <v>0</v>
      </c>
      <c r="Z23" s="4" t="str">
        <f t="shared" si="13"/>
        <v/>
      </c>
      <c r="AA23" s="4" t="str">
        <f t="shared" si="5"/>
        <v/>
      </c>
      <c r="AB23" s="12">
        <f t="shared" si="14"/>
        <v>0</v>
      </c>
      <c r="AC23" s="4" t="str">
        <f t="shared" si="6"/>
        <v/>
      </c>
      <c r="AD23" s="4">
        <v>0</v>
      </c>
      <c r="AE23" s="4" t="str">
        <f t="shared" si="7"/>
        <v xml:space="preserve"> </v>
      </c>
      <c r="AF23" s="4" t="str">
        <f t="shared" si="8"/>
        <v xml:space="preserve">  </v>
      </c>
      <c r="AG23" s="4" t="str">
        <f t="shared" si="15"/>
        <v/>
      </c>
      <c r="AH23" s="4" t="str">
        <f t="shared" si="16"/>
        <v/>
      </c>
      <c r="AI23" s="4" t="str">
        <f t="shared" si="9"/>
        <v/>
      </c>
      <c r="AJ23" s="4" t="str">
        <f t="shared" si="17"/>
        <v/>
      </c>
      <c r="AK23" s="4" t="str">
        <f t="shared" si="18"/>
        <v/>
      </c>
      <c r="AL23" s="4" t="str">
        <f t="shared" si="19"/>
        <v/>
      </c>
      <c r="AM23" s="4" t="str">
        <f t="shared" si="20"/>
        <v/>
      </c>
      <c r="AN23" s="4" t="str">
        <f t="shared" si="21"/>
        <v/>
      </c>
      <c r="AO23" s="4" t="str">
        <f t="shared" si="22"/>
        <v/>
      </c>
      <c r="AP23" s="4">
        <f t="shared" si="10"/>
        <v>0</v>
      </c>
      <c r="AQ23" s="4" t="str">
        <f t="shared" si="23"/>
        <v>999:99.99</v>
      </c>
      <c r="AR23" s="4" t="str">
        <f t="shared" si="24"/>
        <v>999:99.99</v>
      </c>
      <c r="AS23" s="4" t="str">
        <f t="shared" si="25"/>
        <v>999:99.99</v>
      </c>
      <c r="AT23" s="4" t="str">
        <f t="shared" si="26"/>
        <v>999:99.99</v>
      </c>
      <c r="AU23" s="4" t="str">
        <f t="shared" si="27"/>
        <v/>
      </c>
      <c r="AV23" s="4" t="str">
        <f t="shared" si="28"/>
        <v/>
      </c>
    </row>
    <row r="24" spans="1:48" ht="16.5" customHeight="1">
      <c r="A24" s="7" t="str">
        <f t="shared" si="11"/>
        <v/>
      </c>
      <c r="B24" s="81"/>
      <c r="C24" s="82"/>
      <c r="D24" s="83"/>
      <c r="E24" s="83"/>
      <c r="F24" s="83"/>
      <c r="G24" s="83"/>
      <c r="H24" s="126"/>
      <c r="I24" s="113"/>
      <c r="J24" s="126"/>
      <c r="K24" s="113"/>
      <c r="L24" s="126"/>
      <c r="M24" s="113"/>
      <c r="N24" s="126"/>
      <c r="O24" s="113"/>
      <c r="P24" s="7" t="str">
        <f>IF(B24="","",YEAR(申込書!$C$60)-YEAR(申込一覧表!B24))</f>
        <v/>
      </c>
      <c r="Q24" s="11"/>
      <c r="R24" s="12">
        <f t="shared" si="0"/>
        <v>0</v>
      </c>
      <c r="S24" s="12">
        <f t="shared" si="1"/>
        <v>0</v>
      </c>
      <c r="T24" s="4" t="str">
        <f t="shared" si="2"/>
        <v/>
      </c>
      <c r="U24" s="4" t="str">
        <f t="shared" si="3"/>
        <v/>
      </c>
      <c r="X24" s="4">
        <f t="shared" si="4"/>
        <v>0</v>
      </c>
      <c r="Y24" s="4">
        <f t="shared" si="12"/>
        <v>0</v>
      </c>
      <c r="Z24" s="4" t="str">
        <f t="shared" si="13"/>
        <v/>
      </c>
      <c r="AA24" s="4" t="str">
        <f t="shared" si="5"/>
        <v/>
      </c>
      <c r="AB24" s="12">
        <f t="shared" si="14"/>
        <v>0</v>
      </c>
      <c r="AC24" s="4" t="str">
        <f t="shared" si="6"/>
        <v/>
      </c>
      <c r="AD24" s="4">
        <v>0</v>
      </c>
      <c r="AE24" s="4" t="str">
        <f t="shared" si="7"/>
        <v xml:space="preserve"> </v>
      </c>
      <c r="AF24" s="4" t="str">
        <f t="shared" si="8"/>
        <v xml:space="preserve">  </v>
      </c>
      <c r="AG24" s="4" t="str">
        <f t="shared" si="15"/>
        <v/>
      </c>
      <c r="AH24" s="4" t="str">
        <f t="shared" si="16"/>
        <v/>
      </c>
      <c r="AI24" s="4" t="str">
        <f t="shared" si="9"/>
        <v/>
      </c>
      <c r="AJ24" s="4" t="str">
        <f t="shared" si="17"/>
        <v/>
      </c>
      <c r="AK24" s="4" t="str">
        <f t="shared" si="18"/>
        <v/>
      </c>
      <c r="AL24" s="4" t="str">
        <f t="shared" si="19"/>
        <v/>
      </c>
      <c r="AM24" s="4" t="str">
        <f t="shared" si="20"/>
        <v/>
      </c>
      <c r="AN24" s="4" t="str">
        <f t="shared" si="21"/>
        <v/>
      </c>
      <c r="AO24" s="4" t="str">
        <f t="shared" si="22"/>
        <v/>
      </c>
      <c r="AP24" s="4">
        <f t="shared" si="10"/>
        <v>0</v>
      </c>
      <c r="AQ24" s="4" t="str">
        <f t="shared" si="23"/>
        <v>999:99.99</v>
      </c>
      <c r="AR24" s="4" t="str">
        <f t="shared" si="24"/>
        <v>999:99.99</v>
      </c>
      <c r="AS24" s="4" t="str">
        <f t="shared" si="25"/>
        <v>999:99.99</v>
      </c>
      <c r="AT24" s="4" t="str">
        <f t="shared" si="26"/>
        <v>999:99.99</v>
      </c>
      <c r="AU24" s="4" t="str">
        <f t="shared" si="27"/>
        <v/>
      </c>
      <c r="AV24" s="4" t="str">
        <f t="shared" si="28"/>
        <v/>
      </c>
    </row>
    <row r="25" spans="1:48" ht="16.5" customHeight="1">
      <c r="A25" s="7" t="str">
        <f t="shared" si="11"/>
        <v/>
      </c>
      <c r="B25" s="81"/>
      <c r="C25" s="82"/>
      <c r="D25" s="83"/>
      <c r="E25" s="83"/>
      <c r="F25" s="83"/>
      <c r="G25" s="83"/>
      <c r="H25" s="126"/>
      <c r="I25" s="113"/>
      <c r="J25" s="126"/>
      <c r="K25" s="113"/>
      <c r="L25" s="126"/>
      <c r="M25" s="113"/>
      <c r="N25" s="126"/>
      <c r="O25" s="113"/>
      <c r="P25" s="7" t="str">
        <f>IF(B25="","",YEAR(申込書!$C$60)-YEAR(申込一覧表!B25))</f>
        <v/>
      </c>
      <c r="Q25" s="11"/>
      <c r="R25" s="12">
        <f t="shared" si="0"/>
        <v>0</v>
      </c>
      <c r="S25" s="12">
        <f t="shared" si="1"/>
        <v>0</v>
      </c>
      <c r="T25" s="4" t="str">
        <f t="shared" si="2"/>
        <v/>
      </c>
      <c r="U25" s="4" t="str">
        <f t="shared" si="3"/>
        <v/>
      </c>
      <c r="X25" s="4">
        <f t="shared" si="4"/>
        <v>0</v>
      </c>
      <c r="Y25" s="4">
        <f t="shared" si="12"/>
        <v>0</v>
      </c>
      <c r="Z25" s="4" t="str">
        <f t="shared" si="13"/>
        <v/>
      </c>
      <c r="AA25" s="4" t="str">
        <f t="shared" si="5"/>
        <v/>
      </c>
      <c r="AB25" s="12">
        <f t="shared" si="14"/>
        <v>0</v>
      </c>
      <c r="AC25" s="4" t="str">
        <f t="shared" si="6"/>
        <v/>
      </c>
      <c r="AD25" s="4">
        <v>0</v>
      </c>
      <c r="AE25" s="4" t="str">
        <f t="shared" si="7"/>
        <v xml:space="preserve"> </v>
      </c>
      <c r="AF25" s="4" t="str">
        <f t="shared" si="8"/>
        <v xml:space="preserve">  </v>
      </c>
      <c r="AG25" s="4" t="str">
        <f t="shared" si="15"/>
        <v/>
      </c>
      <c r="AH25" s="4" t="str">
        <f t="shared" si="16"/>
        <v/>
      </c>
      <c r="AI25" s="4" t="str">
        <f t="shared" si="9"/>
        <v/>
      </c>
      <c r="AJ25" s="4" t="str">
        <f t="shared" si="17"/>
        <v/>
      </c>
      <c r="AK25" s="4" t="str">
        <f t="shared" si="18"/>
        <v/>
      </c>
      <c r="AL25" s="4" t="str">
        <f t="shared" si="19"/>
        <v/>
      </c>
      <c r="AM25" s="4" t="str">
        <f t="shared" si="20"/>
        <v/>
      </c>
      <c r="AN25" s="4" t="str">
        <f t="shared" si="21"/>
        <v/>
      </c>
      <c r="AO25" s="4" t="str">
        <f t="shared" si="22"/>
        <v/>
      </c>
      <c r="AP25" s="4">
        <f t="shared" si="10"/>
        <v>0</v>
      </c>
      <c r="AQ25" s="4" t="str">
        <f t="shared" si="23"/>
        <v>999:99.99</v>
      </c>
      <c r="AR25" s="4" t="str">
        <f t="shared" si="24"/>
        <v>999:99.99</v>
      </c>
      <c r="AS25" s="4" t="str">
        <f t="shared" si="25"/>
        <v>999:99.99</v>
      </c>
      <c r="AT25" s="4" t="str">
        <f t="shared" si="26"/>
        <v>999:99.99</v>
      </c>
      <c r="AU25" s="4" t="str">
        <f t="shared" si="27"/>
        <v/>
      </c>
      <c r="AV25" s="4" t="str">
        <f t="shared" si="28"/>
        <v/>
      </c>
    </row>
    <row r="26" spans="1:48" ht="16.5" customHeight="1">
      <c r="A26" s="7" t="str">
        <f t="shared" si="11"/>
        <v/>
      </c>
      <c r="B26" s="81"/>
      <c r="C26" s="82"/>
      <c r="D26" s="83"/>
      <c r="E26" s="83"/>
      <c r="F26" s="83"/>
      <c r="G26" s="83"/>
      <c r="H26" s="126"/>
      <c r="I26" s="113"/>
      <c r="J26" s="126"/>
      <c r="K26" s="113"/>
      <c r="L26" s="126"/>
      <c r="M26" s="113"/>
      <c r="N26" s="126"/>
      <c r="O26" s="113"/>
      <c r="P26" s="7" t="str">
        <f>IF(B26="","",YEAR(申込書!$C$60)-YEAR(申込一覧表!B26))</f>
        <v/>
      </c>
      <c r="Q26" s="11"/>
      <c r="R26" s="12">
        <f t="shared" si="0"/>
        <v>0</v>
      </c>
      <c r="S26" s="12">
        <f t="shared" si="1"/>
        <v>0</v>
      </c>
      <c r="T26" s="4" t="str">
        <f t="shared" si="2"/>
        <v/>
      </c>
      <c r="U26" s="4" t="str">
        <f t="shared" si="3"/>
        <v/>
      </c>
      <c r="X26" s="4">
        <f t="shared" si="4"/>
        <v>0</v>
      </c>
      <c r="Y26" s="4">
        <f t="shared" si="12"/>
        <v>0</v>
      </c>
      <c r="Z26" s="4" t="str">
        <f t="shared" si="13"/>
        <v/>
      </c>
      <c r="AA26" s="4" t="str">
        <f t="shared" si="5"/>
        <v/>
      </c>
      <c r="AB26" s="12">
        <f t="shared" si="14"/>
        <v>0</v>
      </c>
      <c r="AC26" s="4" t="str">
        <f t="shared" si="6"/>
        <v/>
      </c>
      <c r="AD26" s="4">
        <v>0</v>
      </c>
      <c r="AE26" s="4" t="str">
        <f t="shared" si="7"/>
        <v xml:space="preserve"> </v>
      </c>
      <c r="AF26" s="4" t="str">
        <f t="shared" si="8"/>
        <v xml:space="preserve">  </v>
      </c>
      <c r="AG26" s="4" t="str">
        <f t="shared" si="15"/>
        <v/>
      </c>
      <c r="AH26" s="4" t="str">
        <f t="shared" si="16"/>
        <v/>
      </c>
      <c r="AI26" s="4" t="str">
        <f t="shared" si="9"/>
        <v/>
      </c>
      <c r="AJ26" s="4" t="str">
        <f t="shared" si="17"/>
        <v/>
      </c>
      <c r="AK26" s="4" t="str">
        <f t="shared" si="18"/>
        <v/>
      </c>
      <c r="AL26" s="4" t="str">
        <f t="shared" si="19"/>
        <v/>
      </c>
      <c r="AM26" s="4" t="str">
        <f t="shared" si="20"/>
        <v/>
      </c>
      <c r="AN26" s="4" t="str">
        <f t="shared" si="21"/>
        <v/>
      </c>
      <c r="AO26" s="4" t="str">
        <f t="shared" si="22"/>
        <v/>
      </c>
      <c r="AP26" s="4">
        <f t="shared" si="10"/>
        <v>0</v>
      </c>
      <c r="AQ26" s="4" t="str">
        <f t="shared" si="23"/>
        <v>999:99.99</v>
      </c>
      <c r="AR26" s="4" t="str">
        <f t="shared" si="24"/>
        <v>999:99.99</v>
      </c>
      <c r="AS26" s="4" t="str">
        <f t="shared" si="25"/>
        <v>999:99.99</v>
      </c>
      <c r="AT26" s="4" t="str">
        <f t="shared" si="26"/>
        <v>999:99.99</v>
      </c>
      <c r="AU26" s="4" t="str">
        <f t="shared" si="27"/>
        <v/>
      </c>
      <c r="AV26" s="4" t="str">
        <f t="shared" si="28"/>
        <v/>
      </c>
    </row>
    <row r="27" spans="1:48" ht="16.5" customHeight="1">
      <c r="A27" s="7" t="str">
        <f t="shared" si="11"/>
        <v/>
      </c>
      <c r="B27" s="81"/>
      <c r="C27" s="82"/>
      <c r="D27" s="83"/>
      <c r="E27" s="83"/>
      <c r="F27" s="83"/>
      <c r="G27" s="83"/>
      <c r="H27" s="126"/>
      <c r="I27" s="113"/>
      <c r="J27" s="126"/>
      <c r="K27" s="113"/>
      <c r="L27" s="126"/>
      <c r="M27" s="113"/>
      <c r="N27" s="126"/>
      <c r="O27" s="113"/>
      <c r="P27" s="7" t="str">
        <f>IF(B27="","",YEAR(申込書!$C$60)-YEAR(申込一覧表!B27))</f>
        <v/>
      </c>
      <c r="Q27" s="11"/>
      <c r="R27" s="12">
        <f t="shared" si="0"/>
        <v>0</v>
      </c>
      <c r="S27" s="12">
        <f t="shared" si="1"/>
        <v>0</v>
      </c>
      <c r="T27" s="4" t="str">
        <f t="shared" si="2"/>
        <v/>
      </c>
      <c r="U27" s="4" t="str">
        <f t="shared" si="3"/>
        <v/>
      </c>
      <c r="X27" s="4">
        <f t="shared" si="4"/>
        <v>0</v>
      </c>
      <c r="Y27" s="4">
        <f t="shared" si="12"/>
        <v>0</v>
      </c>
      <c r="Z27" s="4" t="str">
        <f t="shared" si="13"/>
        <v/>
      </c>
      <c r="AA27" s="4" t="str">
        <f t="shared" si="5"/>
        <v/>
      </c>
      <c r="AB27" s="12">
        <f t="shared" si="14"/>
        <v>0</v>
      </c>
      <c r="AC27" s="4" t="str">
        <f t="shared" si="6"/>
        <v/>
      </c>
      <c r="AD27" s="4">
        <v>0</v>
      </c>
      <c r="AE27" s="4" t="str">
        <f t="shared" si="7"/>
        <v xml:space="preserve"> </v>
      </c>
      <c r="AF27" s="4" t="str">
        <f t="shared" si="8"/>
        <v xml:space="preserve">  </v>
      </c>
      <c r="AG27" s="4" t="str">
        <f t="shared" si="15"/>
        <v/>
      </c>
      <c r="AH27" s="4" t="str">
        <f t="shared" si="16"/>
        <v/>
      </c>
      <c r="AI27" s="4" t="str">
        <f t="shared" si="9"/>
        <v/>
      </c>
      <c r="AJ27" s="4" t="str">
        <f t="shared" si="17"/>
        <v/>
      </c>
      <c r="AK27" s="4" t="str">
        <f t="shared" si="18"/>
        <v/>
      </c>
      <c r="AL27" s="4" t="str">
        <f t="shared" si="19"/>
        <v/>
      </c>
      <c r="AM27" s="4" t="str">
        <f t="shared" si="20"/>
        <v/>
      </c>
      <c r="AN27" s="4" t="str">
        <f t="shared" si="21"/>
        <v/>
      </c>
      <c r="AO27" s="4" t="str">
        <f t="shared" si="22"/>
        <v/>
      </c>
      <c r="AP27" s="4">
        <f t="shared" si="10"/>
        <v>0</v>
      </c>
      <c r="AQ27" s="4" t="str">
        <f t="shared" si="23"/>
        <v>999:99.99</v>
      </c>
      <c r="AR27" s="4" t="str">
        <f t="shared" si="24"/>
        <v>999:99.99</v>
      </c>
      <c r="AS27" s="4" t="str">
        <f t="shared" si="25"/>
        <v>999:99.99</v>
      </c>
      <c r="AT27" s="4" t="str">
        <f t="shared" si="26"/>
        <v>999:99.99</v>
      </c>
      <c r="AU27" s="4" t="str">
        <f t="shared" si="27"/>
        <v/>
      </c>
      <c r="AV27" s="4" t="str">
        <f t="shared" si="28"/>
        <v/>
      </c>
    </row>
    <row r="28" spans="1:48" ht="16.5" customHeight="1">
      <c r="A28" s="7" t="str">
        <f t="shared" si="11"/>
        <v/>
      </c>
      <c r="B28" s="81"/>
      <c r="C28" s="82"/>
      <c r="D28" s="83"/>
      <c r="E28" s="83"/>
      <c r="F28" s="83"/>
      <c r="G28" s="83"/>
      <c r="H28" s="126"/>
      <c r="I28" s="113"/>
      <c r="J28" s="126"/>
      <c r="K28" s="113"/>
      <c r="L28" s="126"/>
      <c r="M28" s="113"/>
      <c r="N28" s="126"/>
      <c r="O28" s="113"/>
      <c r="P28" s="7" t="str">
        <f>IF(B28="","",YEAR(申込書!$C$60)-YEAR(申込一覧表!B28))</f>
        <v/>
      </c>
      <c r="Q28" s="11"/>
      <c r="R28" s="12">
        <f t="shared" si="0"/>
        <v>0</v>
      </c>
      <c r="S28" s="12">
        <f t="shared" si="1"/>
        <v>0</v>
      </c>
      <c r="T28" s="4" t="str">
        <f t="shared" si="2"/>
        <v/>
      </c>
      <c r="U28" s="4" t="str">
        <f t="shared" si="3"/>
        <v/>
      </c>
      <c r="X28" s="4">
        <f t="shared" si="4"/>
        <v>0</v>
      </c>
      <c r="Y28" s="4">
        <f t="shared" si="12"/>
        <v>0</v>
      </c>
      <c r="Z28" s="4" t="str">
        <f t="shared" si="13"/>
        <v/>
      </c>
      <c r="AA28" s="4" t="str">
        <f t="shared" si="5"/>
        <v/>
      </c>
      <c r="AB28" s="12">
        <f t="shared" si="14"/>
        <v>0</v>
      </c>
      <c r="AC28" s="4" t="str">
        <f t="shared" si="6"/>
        <v/>
      </c>
      <c r="AD28" s="4">
        <v>0</v>
      </c>
      <c r="AE28" s="4" t="str">
        <f t="shared" si="7"/>
        <v xml:space="preserve"> </v>
      </c>
      <c r="AF28" s="4" t="str">
        <f t="shared" si="8"/>
        <v xml:space="preserve">  </v>
      </c>
      <c r="AG28" s="4" t="str">
        <f t="shared" si="15"/>
        <v/>
      </c>
      <c r="AH28" s="4" t="str">
        <f t="shared" si="16"/>
        <v/>
      </c>
      <c r="AI28" s="4" t="str">
        <f t="shared" si="9"/>
        <v/>
      </c>
      <c r="AJ28" s="4" t="str">
        <f t="shared" si="17"/>
        <v/>
      </c>
      <c r="AK28" s="4" t="str">
        <f t="shared" si="18"/>
        <v/>
      </c>
      <c r="AL28" s="4" t="str">
        <f t="shared" si="19"/>
        <v/>
      </c>
      <c r="AM28" s="4" t="str">
        <f t="shared" si="20"/>
        <v/>
      </c>
      <c r="AN28" s="4" t="str">
        <f t="shared" si="21"/>
        <v/>
      </c>
      <c r="AO28" s="4" t="str">
        <f t="shared" si="22"/>
        <v/>
      </c>
      <c r="AP28" s="4">
        <f t="shared" si="10"/>
        <v>0</v>
      </c>
      <c r="AQ28" s="4" t="str">
        <f t="shared" si="23"/>
        <v>999:99.99</v>
      </c>
      <c r="AR28" s="4" t="str">
        <f t="shared" si="24"/>
        <v>999:99.99</v>
      </c>
      <c r="AS28" s="4" t="str">
        <f t="shared" si="25"/>
        <v>999:99.99</v>
      </c>
      <c r="AT28" s="4" t="str">
        <f t="shared" si="26"/>
        <v>999:99.99</v>
      </c>
      <c r="AU28" s="4" t="str">
        <f t="shared" si="27"/>
        <v/>
      </c>
      <c r="AV28" s="4" t="str">
        <f t="shared" si="28"/>
        <v/>
      </c>
    </row>
    <row r="29" spans="1:48" ht="16.5" customHeight="1">
      <c r="A29" s="7" t="str">
        <f t="shared" si="11"/>
        <v/>
      </c>
      <c r="B29" s="81"/>
      <c r="C29" s="82"/>
      <c r="D29" s="83"/>
      <c r="E29" s="83"/>
      <c r="F29" s="83"/>
      <c r="G29" s="83"/>
      <c r="H29" s="126"/>
      <c r="I29" s="113"/>
      <c r="J29" s="126"/>
      <c r="K29" s="113"/>
      <c r="L29" s="126"/>
      <c r="M29" s="113"/>
      <c r="N29" s="126"/>
      <c r="O29" s="113"/>
      <c r="P29" s="7" t="str">
        <f>IF(B29="","",YEAR(申込書!$C$60)-YEAR(申込一覧表!B29))</f>
        <v/>
      </c>
      <c r="Q29" s="11"/>
      <c r="R29" s="12">
        <f t="shared" si="0"/>
        <v>0</v>
      </c>
      <c r="S29" s="12">
        <f t="shared" si="1"/>
        <v>0</v>
      </c>
      <c r="T29" s="4" t="str">
        <f t="shared" si="2"/>
        <v/>
      </c>
      <c r="U29" s="4" t="str">
        <f t="shared" si="3"/>
        <v/>
      </c>
      <c r="X29" s="4">
        <f t="shared" si="4"/>
        <v>0</v>
      </c>
      <c r="Y29" s="4">
        <f t="shared" si="12"/>
        <v>0</v>
      </c>
      <c r="Z29" s="4" t="str">
        <f t="shared" si="13"/>
        <v/>
      </c>
      <c r="AA29" s="4" t="str">
        <f t="shared" si="5"/>
        <v/>
      </c>
      <c r="AB29" s="12">
        <f t="shared" si="14"/>
        <v>0</v>
      </c>
      <c r="AC29" s="4" t="str">
        <f t="shared" si="6"/>
        <v/>
      </c>
      <c r="AD29" s="4">
        <v>0</v>
      </c>
      <c r="AE29" s="4" t="str">
        <f t="shared" si="7"/>
        <v xml:space="preserve"> </v>
      </c>
      <c r="AF29" s="4" t="str">
        <f t="shared" si="8"/>
        <v xml:space="preserve">  </v>
      </c>
      <c r="AG29" s="4" t="str">
        <f t="shared" si="15"/>
        <v/>
      </c>
      <c r="AH29" s="4" t="str">
        <f t="shared" si="16"/>
        <v/>
      </c>
      <c r="AI29" s="4" t="str">
        <f t="shared" si="9"/>
        <v/>
      </c>
      <c r="AJ29" s="4" t="str">
        <f t="shared" si="17"/>
        <v/>
      </c>
      <c r="AK29" s="4" t="str">
        <f t="shared" si="18"/>
        <v/>
      </c>
      <c r="AL29" s="4" t="str">
        <f t="shared" si="19"/>
        <v/>
      </c>
      <c r="AM29" s="4" t="str">
        <f t="shared" si="20"/>
        <v/>
      </c>
      <c r="AN29" s="4" t="str">
        <f t="shared" si="21"/>
        <v/>
      </c>
      <c r="AO29" s="4" t="str">
        <f t="shared" si="22"/>
        <v/>
      </c>
      <c r="AP29" s="4">
        <f t="shared" si="10"/>
        <v>0</v>
      </c>
      <c r="AQ29" s="4" t="str">
        <f t="shared" si="23"/>
        <v>999:99.99</v>
      </c>
      <c r="AR29" s="4" t="str">
        <f t="shared" si="24"/>
        <v>999:99.99</v>
      </c>
      <c r="AS29" s="4" t="str">
        <f t="shared" si="25"/>
        <v>999:99.99</v>
      </c>
      <c r="AT29" s="4" t="str">
        <f t="shared" si="26"/>
        <v>999:99.99</v>
      </c>
      <c r="AU29" s="4" t="str">
        <f t="shared" si="27"/>
        <v/>
      </c>
      <c r="AV29" s="4" t="str">
        <f t="shared" si="28"/>
        <v/>
      </c>
    </row>
    <row r="30" spans="1:48" ht="16.5" customHeight="1">
      <c r="A30" s="7" t="str">
        <f t="shared" si="11"/>
        <v/>
      </c>
      <c r="B30" s="81"/>
      <c r="C30" s="82"/>
      <c r="D30" s="83"/>
      <c r="E30" s="83"/>
      <c r="F30" s="83"/>
      <c r="G30" s="83"/>
      <c r="H30" s="126"/>
      <c r="I30" s="113"/>
      <c r="J30" s="126"/>
      <c r="K30" s="113"/>
      <c r="L30" s="126"/>
      <c r="M30" s="113"/>
      <c r="N30" s="126"/>
      <c r="O30" s="113"/>
      <c r="P30" s="7" t="str">
        <f>IF(B30="","",YEAR(申込書!$C$60)-YEAR(申込一覧表!B30))</f>
        <v/>
      </c>
      <c r="Q30" s="11"/>
      <c r="R30" s="12">
        <f t="shared" si="0"/>
        <v>0</v>
      </c>
      <c r="S30" s="12">
        <f t="shared" si="1"/>
        <v>0</v>
      </c>
      <c r="T30" s="4" t="str">
        <f t="shared" si="2"/>
        <v/>
      </c>
      <c r="U30" s="4" t="str">
        <f t="shared" si="3"/>
        <v/>
      </c>
      <c r="X30" s="4">
        <f t="shared" si="4"/>
        <v>0</v>
      </c>
      <c r="Y30" s="4">
        <f t="shared" si="12"/>
        <v>0</v>
      </c>
      <c r="Z30" s="4" t="str">
        <f t="shared" si="13"/>
        <v/>
      </c>
      <c r="AA30" s="4" t="str">
        <f t="shared" si="5"/>
        <v/>
      </c>
      <c r="AB30" s="12">
        <f t="shared" si="14"/>
        <v>0</v>
      </c>
      <c r="AC30" s="4" t="str">
        <f t="shared" si="6"/>
        <v/>
      </c>
      <c r="AD30" s="4">
        <v>0</v>
      </c>
      <c r="AE30" s="4" t="str">
        <f t="shared" si="7"/>
        <v xml:space="preserve"> </v>
      </c>
      <c r="AF30" s="4" t="str">
        <f t="shared" si="8"/>
        <v xml:space="preserve">  </v>
      </c>
      <c r="AG30" s="4" t="str">
        <f t="shared" si="15"/>
        <v/>
      </c>
      <c r="AH30" s="4" t="str">
        <f t="shared" si="16"/>
        <v/>
      </c>
      <c r="AI30" s="4" t="str">
        <f t="shared" si="9"/>
        <v/>
      </c>
      <c r="AJ30" s="4" t="str">
        <f t="shared" si="17"/>
        <v/>
      </c>
      <c r="AK30" s="4" t="str">
        <f t="shared" si="18"/>
        <v/>
      </c>
      <c r="AL30" s="4" t="str">
        <f t="shared" si="19"/>
        <v/>
      </c>
      <c r="AM30" s="4" t="str">
        <f t="shared" si="20"/>
        <v/>
      </c>
      <c r="AN30" s="4" t="str">
        <f t="shared" si="21"/>
        <v/>
      </c>
      <c r="AO30" s="4" t="str">
        <f t="shared" si="22"/>
        <v/>
      </c>
      <c r="AP30" s="4">
        <f t="shared" si="10"/>
        <v>0</v>
      </c>
      <c r="AQ30" s="4" t="str">
        <f t="shared" si="23"/>
        <v>999:99.99</v>
      </c>
      <c r="AR30" s="4" t="str">
        <f t="shared" si="24"/>
        <v>999:99.99</v>
      </c>
      <c r="AS30" s="4" t="str">
        <f t="shared" si="25"/>
        <v>999:99.99</v>
      </c>
      <c r="AT30" s="4" t="str">
        <f t="shared" si="26"/>
        <v>999:99.99</v>
      </c>
      <c r="AU30" s="4" t="str">
        <f t="shared" si="27"/>
        <v/>
      </c>
      <c r="AV30" s="4" t="str">
        <f t="shared" si="28"/>
        <v/>
      </c>
    </row>
    <row r="31" spans="1:48" ht="16.5" customHeight="1">
      <c r="A31" s="7" t="str">
        <f t="shared" si="11"/>
        <v/>
      </c>
      <c r="B31" s="81"/>
      <c r="C31" s="82"/>
      <c r="D31" s="83"/>
      <c r="E31" s="83"/>
      <c r="F31" s="83"/>
      <c r="G31" s="83"/>
      <c r="H31" s="126"/>
      <c r="I31" s="113"/>
      <c r="J31" s="126"/>
      <c r="K31" s="113"/>
      <c r="L31" s="126"/>
      <c r="M31" s="113"/>
      <c r="N31" s="126"/>
      <c r="O31" s="113"/>
      <c r="P31" s="7" t="str">
        <f>IF(B31="","",YEAR(申込書!$C$60)-YEAR(申込一覧表!B31))</f>
        <v/>
      </c>
      <c r="Q31" s="11"/>
      <c r="R31" s="12">
        <f t="shared" si="0"/>
        <v>0</v>
      </c>
      <c r="S31" s="12">
        <f t="shared" si="1"/>
        <v>0</v>
      </c>
      <c r="T31" s="4" t="str">
        <f t="shared" si="2"/>
        <v/>
      </c>
      <c r="U31" s="4" t="str">
        <f t="shared" si="3"/>
        <v/>
      </c>
      <c r="X31" s="4">
        <f t="shared" si="4"/>
        <v>0</v>
      </c>
      <c r="Y31" s="4">
        <f t="shared" si="12"/>
        <v>0</v>
      </c>
      <c r="Z31" s="4" t="str">
        <f t="shared" si="13"/>
        <v/>
      </c>
      <c r="AA31" s="4" t="str">
        <f t="shared" si="5"/>
        <v/>
      </c>
      <c r="AB31" s="12">
        <f t="shared" si="14"/>
        <v>0</v>
      </c>
      <c r="AC31" s="4" t="str">
        <f t="shared" si="6"/>
        <v/>
      </c>
      <c r="AD31" s="4">
        <v>0</v>
      </c>
      <c r="AE31" s="4" t="str">
        <f t="shared" si="7"/>
        <v xml:space="preserve"> </v>
      </c>
      <c r="AF31" s="4" t="str">
        <f t="shared" si="8"/>
        <v xml:space="preserve">  </v>
      </c>
      <c r="AG31" s="4" t="str">
        <f t="shared" si="15"/>
        <v/>
      </c>
      <c r="AH31" s="4" t="str">
        <f t="shared" si="16"/>
        <v/>
      </c>
      <c r="AI31" s="4" t="str">
        <f t="shared" si="9"/>
        <v/>
      </c>
      <c r="AJ31" s="4" t="str">
        <f t="shared" si="17"/>
        <v/>
      </c>
      <c r="AK31" s="4" t="str">
        <f t="shared" si="18"/>
        <v/>
      </c>
      <c r="AL31" s="4" t="str">
        <f t="shared" si="19"/>
        <v/>
      </c>
      <c r="AM31" s="4" t="str">
        <f t="shared" si="20"/>
        <v/>
      </c>
      <c r="AN31" s="4" t="str">
        <f t="shared" si="21"/>
        <v/>
      </c>
      <c r="AO31" s="4" t="str">
        <f t="shared" si="22"/>
        <v/>
      </c>
      <c r="AP31" s="4">
        <f t="shared" si="10"/>
        <v>0</v>
      </c>
      <c r="AQ31" s="4" t="str">
        <f t="shared" si="23"/>
        <v>999:99.99</v>
      </c>
      <c r="AR31" s="4" t="str">
        <f t="shared" si="24"/>
        <v>999:99.99</v>
      </c>
      <c r="AS31" s="4" t="str">
        <f t="shared" si="25"/>
        <v>999:99.99</v>
      </c>
      <c r="AT31" s="4" t="str">
        <f t="shared" si="26"/>
        <v>999:99.99</v>
      </c>
      <c r="AU31" s="4" t="str">
        <f t="shared" si="27"/>
        <v/>
      </c>
      <c r="AV31" s="4" t="str">
        <f t="shared" si="28"/>
        <v/>
      </c>
    </row>
    <row r="32" spans="1:48" ht="16.5" customHeight="1">
      <c r="A32" s="7" t="str">
        <f t="shared" si="11"/>
        <v/>
      </c>
      <c r="B32" s="81"/>
      <c r="C32" s="82"/>
      <c r="D32" s="83"/>
      <c r="E32" s="83"/>
      <c r="F32" s="83"/>
      <c r="G32" s="83"/>
      <c r="H32" s="126"/>
      <c r="I32" s="113"/>
      <c r="J32" s="126"/>
      <c r="K32" s="113"/>
      <c r="L32" s="126"/>
      <c r="M32" s="113"/>
      <c r="N32" s="126"/>
      <c r="O32" s="113"/>
      <c r="P32" s="7" t="str">
        <f>IF(B32="","",YEAR(申込書!$C$60)-YEAR(申込一覧表!B32))</f>
        <v/>
      </c>
      <c r="Q32" s="11"/>
      <c r="R32" s="12">
        <f t="shared" si="0"/>
        <v>0</v>
      </c>
      <c r="S32" s="12">
        <f t="shared" si="1"/>
        <v>0</v>
      </c>
      <c r="T32" s="4" t="str">
        <f t="shared" si="2"/>
        <v/>
      </c>
      <c r="U32" s="4" t="str">
        <f t="shared" si="3"/>
        <v/>
      </c>
      <c r="X32" s="4">
        <f t="shared" si="4"/>
        <v>0</v>
      </c>
      <c r="Y32" s="4">
        <f t="shared" si="12"/>
        <v>0</v>
      </c>
      <c r="Z32" s="4" t="str">
        <f t="shared" si="13"/>
        <v/>
      </c>
      <c r="AA32" s="4" t="str">
        <f t="shared" si="5"/>
        <v/>
      </c>
      <c r="AB32" s="12">
        <f t="shared" si="14"/>
        <v>0</v>
      </c>
      <c r="AC32" s="4" t="str">
        <f t="shared" si="6"/>
        <v/>
      </c>
      <c r="AD32" s="4">
        <v>0</v>
      </c>
      <c r="AE32" s="4" t="str">
        <f t="shared" si="7"/>
        <v xml:space="preserve"> </v>
      </c>
      <c r="AF32" s="4" t="str">
        <f t="shared" si="8"/>
        <v xml:space="preserve">  </v>
      </c>
      <c r="AG32" s="4" t="str">
        <f t="shared" si="15"/>
        <v/>
      </c>
      <c r="AH32" s="4" t="str">
        <f t="shared" si="16"/>
        <v/>
      </c>
      <c r="AI32" s="4" t="str">
        <f t="shared" si="9"/>
        <v/>
      </c>
      <c r="AJ32" s="4" t="str">
        <f t="shared" si="17"/>
        <v/>
      </c>
      <c r="AK32" s="4" t="str">
        <f t="shared" si="18"/>
        <v/>
      </c>
      <c r="AL32" s="4" t="str">
        <f t="shared" si="19"/>
        <v/>
      </c>
      <c r="AM32" s="4" t="str">
        <f t="shared" si="20"/>
        <v/>
      </c>
      <c r="AN32" s="4" t="str">
        <f t="shared" si="21"/>
        <v/>
      </c>
      <c r="AO32" s="4" t="str">
        <f t="shared" si="22"/>
        <v/>
      </c>
      <c r="AP32" s="4">
        <f t="shared" si="10"/>
        <v>0</v>
      </c>
      <c r="AQ32" s="4" t="str">
        <f t="shared" si="23"/>
        <v>999:99.99</v>
      </c>
      <c r="AR32" s="4" t="str">
        <f t="shared" si="24"/>
        <v>999:99.99</v>
      </c>
      <c r="AS32" s="4" t="str">
        <f t="shared" si="25"/>
        <v>999:99.99</v>
      </c>
      <c r="AT32" s="4" t="str">
        <f t="shared" si="26"/>
        <v>999:99.99</v>
      </c>
      <c r="AU32" s="4" t="str">
        <f t="shared" si="27"/>
        <v/>
      </c>
      <c r="AV32" s="4" t="str">
        <f t="shared" si="28"/>
        <v/>
      </c>
    </row>
    <row r="33" spans="1:48" ht="16.5" customHeight="1">
      <c r="A33" s="7" t="str">
        <f t="shared" si="11"/>
        <v/>
      </c>
      <c r="B33" s="81"/>
      <c r="C33" s="82"/>
      <c r="D33" s="83"/>
      <c r="E33" s="83"/>
      <c r="F33" s="83"/>
      <c r="G33" s="83"/>
      <c r="H33" s="126"/>
      <c r="I33" s="113"/>
      <c r="J33" s="126"/>
      <c r="K33" s="113"/>
      <c r="L33" s="126"/>
      <c r="M33" s="113"/>
      <c r="N33" s="126"/>
      <c r="O33" s="113"/>
      <c r="P33" s="7" t="str">
        <f>IF(B33="","",YEAR(申込書!$C$60)-YEAR(申込一覧表!B33))</f>
        <v/>
      </c>
      <c r="Q33" s="11"/>
      <c r="R33" s="12">
        <f t="shared" si="0"/>
        <v>0</v>
      </c>
      <c r="S33" s="12">
        <f t="shared" si="1"/>
        <v>0</v>
      </c>
      <c r="T33" s="4" t="str">
        <f t="shared" si="2"/>
        <v/>
      </c>
      <c r="U33" s="4" t="str">
        <f t="shared" si="3"/>
        <v/>
      </c>
      <c r="X33" s="4">
        <f t="shared" si="4"/>
        <v>0</v>
      </c>
      <c r="Y33" s="4">
        <f t="shared" si="12"/>
        <v>0</v>
      </c>
      <c r="Z33" s="4" t="str">
        <f t="shared" si="13"/>
        <v/>
      </c>
      <c r="AA33" s="4" t="str">
        <f t="shared" si="5"/>
        <v/>
      </c>
      <c r="AB33" s="12">
        <f t="shared" si="14"/>
        <v>0</v>
      </c>
      <c r="AC33" s="4" t="str">
        <f t="shared" si="6"/>
        <v/>
      </c>
      <c r="AD33" s="4">
        <v>0</v>
      </c>
      <c r="AE33" s="4" t="str">
        <f t="shared" si="7"/>
        <v xml:space="preserve"> </v>
      </c>
      <c r="AF33" s="4" t="str">
        <f t="shared" si="8"/>
        <v xml:space="preserve">  </v>
      </c>
      <c r="AG33" s="4" t="str">
        <f t="shared" si="15"/>
        <v/>
      </c>
      <c r="AH33" s="4" t="str">
        <f t="shared" si="16"/>
        <v/>
      </c>
      <c r="AI33" s="4" t="str">
        <f t="shared" si="9"/>
        <v/>
      </c>
      <c r="AJ33" s="4" t="str">
        <f t="shared" si="17"/>
        <v/>
      </c>
      <c r="AK33" s="4" t="str">
        <f t="shared" si="18"/>
        <v/>
      </c>
      <c r="AL33" s="4" t="str">
        <f t="shared" si="19"/>
        <v/>
      </c>
      <c r="AM33" s="4" t="str">
        <f t="shared" si="20"/>
        <v/>
      </c>
      <c r="AN33" s="4" t="str">
        <f t="shared" si="21"/>
        <v/>
      </c>
      <c r="AO33" s="4" t="str">
        <f t="shared" si="22"/>
        <v/>
      </c>
      <c r="AP33" s="4">
        <f t="shared" si="10"/>
        <v>0</v>
      </c>
      <c r="AQ33" s="4" t="str">
        <f t="shared" si="23"/>
        <v>999:99.99</v>
      </c>
      <c r="AR33" s="4" t="str">
        <f t="shared" si="24"/>
        <v>999:99.99</v>
      </c>
      <c r="AS33" s="4" t="str">
        <f t="shared" si="25"/>
        <v>999:99.99</v>
      </c>
      <c r="AT33" s="4" t="str">
        <f t="shared" si="26"/>
        <v>999:99.99</v>
      </c>
      <c r="AU33" s="4" t="str">
        <f t="shared" si="27"/>
        <v/>
      </c>
      <c r="AV33" s="4" t="str">
        <f t="shared" si="28"/>
        <v/>
      </c>
    </row>
    <row r="34" spans="1:48" ht="16.5" customHeight="1">
      <c r="A34" s="7" t="str">
        <f t="shared" si="11"/>
        <v/>
      </c>
      <c r="B34" s="81"/>
      <c r="C34" s="82"/>
      <c r="D34" s="83"/>
      <c r="E34" s="83"/>
      <c r="F34" s="83"/>
      <c r="G34" s="83"/>
      <c r="H34" s="126"/>
      <c r="I34" s="113"/>
      <c r="J34" s="126"/>
      <c r="K34" s="113"/>
      <c r="L34" s="126"/>
      <c r="M34" s="113"/>
      <c r="N34" s="126"/>
      <c r="O34" s="113"/>
      <c r="P34" s="7" t="str">
        <f>IF(B34="","",YEAR(申込書!$C$60)-YEAR(申込一覧表!B34))</f>
        <v/>
      </c>
      <c r="Q34" s="11"/>
      <c r="R34" s="12">
        <f t="shared" si="0"/>
        <v>0</v>
      </c>
      <c r="S34" s="12">
        <f t="shared" si="1"/>
        <v>0</v>
      </c>
      <c r="T34" s="4" t="str">
        <f t="shared" si="2"/>
        <v/>
      </c>
      <c r="U34" s="4" t="str">
        <f t="shared" si="3"/>
        <v/>
      </c>
      <c r="X34" s="4">
        <f t="shared" si="4"/>
        <v>0</v>
      </c>
      <c r="Y34" s="4">
        <f t="shared" si="12"/>
        <v>0</v>
      </c>
      <c r="Z34" s="4" t="str">
        <f t="shared" si="13"/>
        <v/>
      </c>
      <c r="AA34" s="4" t="str">
        <f t="shared" si="5"/>
        <v/>
      </c>
      <c r="AB34" s="12">
        <f t="shared" si="14"/>
        <v>0</v>
      </c>
      <c r="AC34" s="4" t="str">
        <f t="shared" si="6"/>
        <v/>
      </c>
      <c r="AD34" s="4">
        <v>0</v>
      </c>
      <c r="AE34" s="4" t="str">
        <f t="shared" si="7"/>
        <v xml:space="preserve"> </v>
      </c>
      <c r="AF34" s="4" t="str">
        <f t="shared" si="8"/>
        <v xml:space="preserve">  </v>
      </c>
      <c r="AG34" s="4" t="str">
        <f t="shared" si="15"/>
        <v/>
      </c>
      <c r="AH34" s="4" t="str">
        <f t="shared" si="16"/>
        <v/>
      </c>
      <c r="AI34" s="4" t="str">
        <f t="shared" si="9"/>
        <v/>
      </c>
      <c r="AJ34" s="4" t="str">
        <f t="shared" si="17"/>
        <v/>
      </c>
      <c r="AK34" s="4" t="str">
        <f t="shared" si="18"/>
        <v/>
      </c>
      <c r="AL34" s="4" t="str">
        <f t="shared" si="19"/>
        <v/>
      </c>
      <c r="AM34" s="4" t="str">
        <f t="shared" si="20"/>
        <v/>
      </c>
      <c r="AN34" s="4" t="str">
        <f t="shared" si="21"/>
        <v/>
      </c>
      <c r="AO34" s="4" t="str">
        <f t="shared" si="22"/>
        <v/>
      </c>
      <c r="AP34" s="4">
        <f t="shared" si="10"/>
        <v>0</v>
      </c>
      <c r="AQ34" s="4" t="str">
        <f t="shared" si="23"/>
        <v>999:99.99</v>
      </c>
      <c r="AR34" s="4" t="str">
        <f t="shared" si="24"/>
        <v>999:99.99</v>
      </c>
      <c r="AS34" s="4" t="str">
        <f t="shared" si="25"/>
        <v>999:99.99</v>
      </c>
      <c r="AT34" s="4" t="str">
        <f t="shared" si="26"/>
        <v>999:99.99</v>
      </c>
      <c r="AU34" s="4" t="str">
        <f t="shared" si="27"/>
        <v/>
      </c>
      <c r="AV34" s="4" t="str">
        <f t="shared" si="28"/>
        <v/>
      </c>
    </row>
    <row r="35" spans="1:48" ht="16.5" customHeight="1">
      <c r="A35" s="7" t="str">
        <f t="shared" si="11"/>
        <v/>
      </c>
      <c r="B35" s="81"/>
      <c r="C35" s="82"/>
      <c r="D35" s="83"/>
      <c r="E35" s="83"/>
      <c r="F35" s="83"/>
      <c r="G35" s="83"/>
      <c r="H35" s="126"/>
      <c r="I35" s="113"/>
      <c r="J35" s="126"/>
      <c r="K35" s="113"/>
      <c r="L35" s="126"/>
      <c r="M35" s="113"/>
      <c r="N35" s="126"/>
      <c r="O35" s="113"/>
      <c r="P35" s="7" t="str">
        <f>IF(B35="","",YEAR(申込書!$C$60)-YEAR(申込一覧表!B35))</f>
        <v/>
      </c>
      <c r="Q35" s="11"/>
      <c r="R35" s="12">
        <f t="shared" si="0"/>
        <v>0</v>
      </c>
      <c r="S35" s="12">
        <f t="shared" si="1"/>
        <v>0</v>
      </c>
      <c r="T35" s="4" t="str">
        <f t="shared" si="2"/>
        <v/>
      </c>
      <c r="U35" s="4" t="str">
        <f t="shared" si="3"/>
        <v/>
      </c>
      <c r="X35" s="4">
        <f t="shared" si="4"/>
        <v>0</v>
      </c>
      <c r="Y35" s="4">
        <f t="shared" si="12"/>
        <v>0</v>
      </c>
      <c r="Z35" s="4" t="str">
        <f t="shared" si="13"/>
        <v/>
      </c>
      <c r="AA35" s="4" t="str">
        <f t="shared" si="5"/>
        <v/>
      </c>
      <c r="AB35" s="12">
        <f t="shared" si="14"/>
        <v>0</v>
      </c>
      <c r="AC35" s="4" t="str">
        <f t="shared" si="6"/>
        <v/>
      </c>
      <c r="AD35" s="4">
        <v>0</v>
      </c>
      <c r="AE35" s="4" t="str">
        <f t="shared" si="7"/>
        <v xml:space="preserve"> </v>
      </c>
      <c r="AF35" s="4" t="str">
        <f t="shared" si="8"/>
        <v xml:space="preserve">  </v>
      </c>
      <c r="AG35" s="4" t="str">
        <f t="shared" si="15"/>
        <v/>
      </c>
      <c r="AH35" s="4" t="str">
        <f t="shared" si="16"/>
        <v/>
      </c>
      <c r="AI35" s="4" t="str">
        <f t="shared" si="9"/>
        <v/>
      </c>
      <c r="AJ35" s="4" t="str">
        <f t="shared" si="17"/>
        <v/>
      </c>
      <c r="AK35" s="4" t="str">
        <f t="shared" si="18"/>
        <v/>
      </c>
      <c r="AL35" s="4" t="str">
        <f t="shared" si="19"/>
        <v/>
      </c>
      <c r="AM35" s="4" t="str">
        <f t="shared" si="20"/>
        <v/>
      </c>
      <c r="AN35" s="4" t="str">
        <f t="shared" si="21"/>
        <v/>
      </c>
      <c r="AO35" s="4" t="str">
        <f t="shared" si="22"/>
        <v/>
      </c>
      <c r="AP35" s="4">
        <f t="shared" si="10"/>
        <v>0</v>
      </c>
      <c r="AQ35" s="4" t="str">
        <f t="shared" si="23"/>
        <v>999:99.99</v>
      </c>
      <c r="AR35" s="4" t="str">
        <f t="shared" si="24"/>
        <v>999:99.99</v>
      </c>
      <c r="AS35" s="4" t="str">
        <f t="shared" si="25"/>
        <v>999:99.99</v>
      </c>
      <c r="AT35" s="4" t="str">
        <f t="shared" si="26"/>
        <v>999:99.99</v>
      </c>
      <c r="AU35" s="4" t="str">
        <f t="shared" si="27"/>
        <v/>
      </c>
      <c r="AV35" s="4" t="str">
        <f t="shared" si="28"/>
        <v/>
      </c>
    </row>
    <row r="36" spans="1:48" ht="16.5" customHeight="1">
      <c r="A36" s="7" t="str">
        <f t="shared" si="11"/>
        <v/>
      </c>
      <c r="B36" s="81"/>
      <c r="C36" s="82"/>
      <c r="D36" s="83"/>
      <c r="E36" s="83"/>
      <c r="F36" s="83"/>
      <c r="G36" s="83"/>
      <c r="H36" s="126"/>
      <c r="I36" s="113"/>
      <c r="J36" s="126"/>
      <c r="K36" s="113"/>
      <c r="L36" s="126"/>
      <c r="M36" s="113"/>
      <c r="N36" s="126"/>
      <c r="O36" s="113"/>
      <c r="P36" s="7" t="str">
        <f>IF(B36="","",YEAR(申込書!$C$60)-YEAR(申込一覧表!B36))</f>
        <v/>
      </c>
      <c r="Q36" s="11"/>
      <c r="R36" s="12">
        <f t="shared" si="0"/>
        <v>0</v>
      </c>
      <c r="S36" s="12">
        <f t="shared" si="1"/>
        <v>0</v>
      </c>
      <c r="T36" s="4" t="str">
        <f t="shared" si="2"/>
        <v/>
      </c>
      <c r="U36" s="4" t="str">
        <f t="shared" si="3"/>
        <v/>
      </c>
      <c r="X36" s="4">
        <f t="shared" si="4"/>
        <v>0</v>
      </c>
      <c r="Y36" s="4">
        <f t="shared" si="12"/>
        <v>0</v>
      </c>
      <c r="Z36" s="4" t="str">
        <f t="shared" si="13"/>
        <v/>
      </c>
      <c r="AA36" s="4" t="str">
        <f t="shared" si="5"/>
        <v/>
      </c>
      <c r="AB36" s="12">
        <f t="shared" si="14"/>
        <v>0</v>
      </c>
      <c r="AC36" s="4" t="str">
        <f t="shared" si="6"/>
        <v/>
      </c>
      <c r="AD36" s="4">
        <v>0</v>
      </c>
      <c r="AE36" s="4" t="str">
        <f t="shared" si="7"/>
        <v xml:space="preserve"> </v>
      </c>
      <c r="AF36" s="4" t="str">
        <f t="shared" si="8"/>
        <v xml:space="preserve">  </v>
      </c>
      <c r="AG36" s="4" t="str">
        <f t="shared" si="15"/>
        <v/>
      </c>
      <c r="AH36" s="4" t="str">
        <f t="shared" si="16"/>
        <v/>
      </c>
      <c r="AI36" s="4" t="str">
        <f t="shared" si="9"/>
        <v/>
      </c>
      <c r="AJ36" s="4" t="str">
        <f t="shared" si="17"/>
        <v/>
      </c>
      <c r="AK36" s="4" t="str">
        <f t="shared" si="18"/>
        <v/>
      </c>
      <c r="AL36" s="4" t="str">
        <f t="shared" si="19"/>
        <v/>
      </c>
      <c r="AM36" s="4" t="str">
        <f t="shared" si="20"/>
        <v/>
      </c>
      <c r="AN36" s="4" t="str">
        <f t="shared" si="21"/>
        <v/>
      </c>
      <c r="AO36" s="4" t="str">
        <f t="shared" si="22"/>
        <v/>
      </c>
      <c r="AP36" s="4">
        <f t="shared" si="10"/>
        <v>0</v>
      </c>
      <c r="AQ36" s="4" t="str">
        <f t="shared" si="23"/>
        <v>999:99.99</v>
      </c>
      <c r="AR36" s="4" t="str">
        <f t="shared" si="24"/>
        <v>999:99.99</v>
      </c>
      <c r="AS36" s="4" t="str">
        <f t="shared" si="25"/>
        <v>999:99.99</v>
      </c>
      <c r="AT36" s="4" t="str">
        <f t="shared" si="26"/>
        <v>999:99.99</v>
      </c>
      <c r="AU36" s="4" t="str">
        <f t="shared" si="27"/>
        <v/>
      </c>
      <c r="AV36" s="4" t="str">
        <f t="shared" si="28"/>
        <v/>
      </c>
    </row>
    <row r="37" spans="1:48" ht="16.5" customHeight="1">
      <c r="A37" s="7" t="str">
        <f t="shared" si="11"/>
        <v/>
      </c>
      <c r="B37" s="81"/>
      <c r="C37" s="82"/>
      <c r="D37" s="83"/>
      <c r="E37" s="83"/>
      <c r="F37" s="83"/>
      <c r="G37" s="83"/>
      <c r="H37" s="126"/>
      <c r="I37" s="113"/>
      <c r="J37" s="126"/>
      <c r="K37" s="113"/>
      <c r="L37" s="126"/>
      <c r="M37" s="113"/>
      <c r="N37" s="126"/>
      <c r="O37" s="113"/>
      <c r="P37" s="7" t="str">
        <f>IF(B37="","",YEAR(申込書!$C$60)-YEAR(申込一覧表!B37))</f>
        <v/>
      </c>
      <c r="Q37" s="11"/>
      <c r="R37" s="12">
        <f t="shared" si="0"/>
        <v>0</v>
      </c>
      <c r="S37" s="12">
        <f t="shared" si="1"/>
        <v>0</v>
      </c>
      <c r="T37" s="4" t="str">
        <f t="shared" si="2"/>
        <v/>
      </c>
      <c r="U37" s="4" t="str">
        <f t="shared" si="3"/>
        <v/>
      </c>
      <c r="X37" s="4">
        <f t="shared" si="4"/>
        <v>0</v>
      </c>
      <c r="Y37" s="4">
        <f t="shared" si="12"/>
        <v>0</v>
      </c>
      <c r="Z37" s="4" t="str">
        <f t="shared" si="13"/>
        <v/>
      </c>
      <c r="AA37" s="4" t="str">
        <f t="shared" si="5"/>
        <v/>
      </c>
      <c r="AB37" s="12">
        <f t="shared" si="14"/>
        <v>0</v>
      </c>
      <c r="AC37" s="4" t="str">
        <f t="shared" si="6"/>
        <v/>
      </c>
      <c r="AD37" s="4">
        <v>0</v>
      </c>
      <c r="AE37" s="4" t="str">
        <f t="shared" si="7"/>
        <v xml:space="preserve"> </v>
      </c>
      <c r="AF37" s="4" t="str">
        <f t="shared" si="8"/>
        <v xml:space="preserve">  </v>
      </c>
      <c r="AG37" s="4" t="str">
        <f t="shared" si="15"/>
        <v/>
      </c>
      <c r="AH37" s="4" t="str">
        <f t="shared" si="16"/>
        <v/>
      </c>
      <c r="AI37" s="4" t="str">
        <f t="shared" si="9"/>
        <v/>
      </c>
      <c r="AJ37" s="4" t="str">
        <f t="shared" si="17"/>
        <v/>
      </c>
      <c r="AK37" s="4" t="str">
        <f t="shared" si="18"/>
        <v/>
      </c>
      <c r="AL37" s="4" t="str">
        <f t="shared" si="19"/>
        <v/>
      </c>
      <c r="AM37" s="4" t="str">
        <f t="shared" si="20"/>
        <v/>
      </c>
      <c r="AN37" s="4" t="str">
        <f t="shared" si="21"/>
        <v/>
      </c>
      <c r="AO37" s="4" t="str">
        <f t="shared" si="22"/>
        <v/>
      </c>
      <c r="AP37" s="4">
        <f t="shared" si="10"/>
        <v>0</v>
      </c>
      <c r="AQ37" s="4" t="str">
        <f t="shared" si="23"/>
        <v>999:99.99</v>
      </c>
      <c r="AR37" s="4" t="str">
        <f t="shared" si="24"/>
        <v>999:99.99</v>
      </c>
      <c r="AS37" s="4" t="str">
        <f t="shared" si="25"/>
        <v>999:99.99</v>
      </c>
      <c r="AT37" s="4" t="str">
        <f t="shared" si="26"/>
        <v>999:99.99</v>
      </c>
      <c r="AU37" s="4" t="str">
        <f t="shared" si="27"/>
        <v/>
      </c>
      <c r="AV37" s="4" t="str">
        <f t="shared" si="28"/>
        <v/>
      </c>
    </row>
    <row r="38" spans="1:48" ht="16.5" customHeight="1">
      <c r="A38" s="7" t="str">
        <f t="shared" si="11"/>
        <v/>
      </c>
      <c r="B38" s="81"/>
      <c r="C38" s="82"/>
      <c r="D38" s="83"/>
      <c r="E38" s="83"/>
      <c r="F38" s="83"/>
      <c r="G38" s="83"/>
      <c r="H38" s="126"/>
      <c r="I38" s="113"/>
      <c r="J38" s="126"/>
      <c r="K38" s="113"/>
      <c r="L38" s="126"/>
      <c r="M38" s="113"/>
      <c r="N38" s="126"/>
      <c r="O38" s="113"/>
      <c r="P38" s="7" t="str">
        <f>IF(B38="","",YEAR(申込書!$C$60)-YEAR(申込一覧表!B38))</f>
        <v/>
      </c>
      <c r="Q38" s="11"/>
      <c r="R38" s="12">
        <f t="shared" si="0"/>
        <v>0</v>
      </c>
      <c r="S38" s="12">
        <f t="shared" si="1"/>
        <v>0</v>
      </c>
      <c r="T38" s="4" t="str">
        <f t="shared" si="2"/>
        <v/>
      </c>
      <c r="U38" s="4" t="str">
        <f t="shared" si="3"/>
        <v/>
      </c>
      <c r="X38" s="4">
        <f t="shared" si="4"/>
        <v>0</v>
      </c>
      <c r="Y38" s="4">
        <f t="shared" si="12"/>
        <v>0</v>
      </c>
      <c r="Z38" s="4" t="str">
        <f t="shared" si="13"/>
        <v/>
      </c>
      <c r="AA38" s="4" t="str">
        <f t="shared" si="5"/>
        <v/>
      </c>
      <c r="AB38" s="12">
        <f t="shared" si="14"/>
        <v>0</v>
      </c>
      <c r="AC38" s="4" t="str">
        <f t="shared" si="6"/>
        <v/>
      </c>
      <c r="AD38" s="4">
        <v>0</v>
      </c>
      <c r="AE38" s="4" t="str">
        <f t="shared" si="7"/>
        <v xml:space="preserve"> </v>
      </c>
      <c r="AF38" s="4" t="str">
        <f t="shared" si="8"/>
        <v xml:space="preserve">  </v>
      </c>
      <c r="AG38" s="4" t="str">
        <f t="shared" si="15"/>
        <v/>
      </c>
      <c r="AH38" s="4" t="str">
        <f t="shared" si="16"/>
        <v/>
      </c>
      <c r="AI38" s="4" t="str">
        <f t="shared" si="9"/>
        <v/>
      </c>
      <c r="AJ38" s="4" t="str">
        <f t="shared" si="17"/>
        <v/>
      </c>
      <c r="AK38" s="4" t="str">
        <f t="shared" si="18"/>
        <v/>
      </c>
      <c r="AL38" s="4" t="str">
        <f t="shared" si="19"/>
        <v/>
      </c>
      <c r="AM38" s="4" t="str">
        <f t="shared" si="20"/>
        <v/>
      </c>
      <c r="AN38" s="4" t="str">
        <f t="shared" si="21"/>
        <v/>
      </c>
      <c r="AO38" s="4" t="str">
        <f t="shared" si="22"/>
        <v/>
      </c>
      <c r="AP38" s="4">
        <f t="shared" si="10"/>
        <v>0</v>
      </c>
      <c r="AQ38" s="4" t="str">
        <f t="shared" si="23"/>
        <v>999:99.99</v>
      </c>
      <c r="AR38" s="4" t="str">
        <f t="shared" si="24"/>
        <v>999:99.99</v>
      </c>
      <c r="AS38" s="4" t="str">
        <f t="shared" si="25"/>
        <v>999:99.99</v>
      </c>
      <c r="AT38" s="4" t="str">
        <f t="shared" si="26"/>
        <v>999:99.99</v>
      </c>
      <c r="AU38" s="4" t="str">
        <f t="shared" si="27"/>
        <v/>
      </c>
      <c r="AV38" s="4" t="str">
        <f t="shared" si="28"/>
        <v/>
      </c>
    </row>
    <row r="39" spans="1:48" ht="16.5" customHeight="1">
      <c r="A39" s="7" t="str">
        <f t="shared" si="11"/>
        <v/>
      </c>
      <c r="B39" s="81"/>
      <c r="C39" s="82"/>
      <c r="D39" s="83"/>
      <c r="E39" s="83"/>
      <c r="F39" s="83"/>
      <c r="G39" s="83"/>
      <c r="H39" s="126"/>
      <c r="I39" s="113"/>
      <c r="J39" s="126"/>
      <c r="K39" s="113"/>
      <c r="L39" s="126"/>
      <c r="M39" s="113"/>
      <c r="N39" s="126"/>
      <c r="O39" s="113"/>
      <c r="P39" s="7" t="str">
        <f>IF(B39="","",YEAR(申込書!$C$60)-YEAR(申込一覧表!B39))</f>
        <v/>
      </c>
      <c r="Q39" s="11"/>
      <c r="R39" s="12">
        <f t="shared" si="0"/>
        <v>0</v>
      </c>
      <c r="S39" s="12">
        <f t="shared" si="1"/>
        <v>0</v>
      </c>
      <c r="T39" s="4" t="str">
        <f t="shared" si="2"/>
        <v/>
      </c>
      <c r="U39" s="4" t="str">
        <f t="shared" si="3"/>
        <v/>
      </c>
      <c r="X39" s="4">
        <f t="shared" si="4"/>
        <v>0</v>
      </c>
      <c r="Y39" s="4">
        <f t="shared" si="12"/>
        <v>0</v>
      </c>
      <c r="Z39" s="4" t="str">
        <f t="shared" si="13"/>
        <v/>
      </c>
      <c r="AA39" s="4" t="str">
        <f t="shared" si="5"/>
        <v/>
      </c>
      <c r="AB39" s="12">
        <f t="shared" si="14"/>
        <v>0</v>
      </c>
      <c r="AC39" s="4" t="str">
        <f t="shared" si="6"/>
        <v/>
      </c>
      <c r="AD39" s="4">
        <v>0</v>
      </c>
      <c r="AE39" s="4" t="str">
        <f t="shared" si="7"/>
        <v xml:space="preserve"> </v>
      </c>
      <c r="AF39" s="4" t="str">
        <f t="shared" si="8"/>
        <v xml:space="preserve">  </v>
      </c>
      <c r="AG39" s="4" t="str">
        <f t="shared" si="15"/>
        <v/>
      </c>
      <c r="AH39" s="4" t="str">
        <f t="shared" si="16"/>
        <v/>
      </c>
      <c r="AI39" s="4" t="str">
        <f t="shared" si="9"/>
        <v/>
      </c>
      <c r="AJ39" s="4" t="str">
        <f t="shared" si="17"/>
        <v/>
      </c>
      <c r="AK39" s="4" t="str">
        <f t="shared" si="18"/>
        <v/>
      </c>
      <c r="AL39" s="4" t="str">
        <f t="shared" si="19"/>
        <v/>
      </c>
      <c r="AM39" s="4" t="str">
        <f t="shared" si="20"/>
        <v/>
      </c>
      <c r="AN39" s="4" t="str">
        <f t="shared" si="21"/>
        <v/>
      </c>
      <c r="AO39" s="4" t="str">
        <f t="shared" si="22"/>
        <v/>
      </c>
      <c r="AP39" s="4">
        <f t="shared" si="10"/>
        <v>0</v>
      </c>
      <c r="AQ39" s="4" t="str">
        <f t="shared" si="23"/>
        <v>999:99.99</v>
      </c>
      <c r="AR39" s="4" t="str">
        <f t="shared" si="24"/>
        <v>999:99.99</v>
      </c>
      <c r="AS39" s="4" t="str">
        <f t="shared" si="25"/>
        <v>999:99.99</v>
      </c>
      <c r="AT39" s="4" t="str">
        <f t="shared" si="26"/>
        <v>999:99.99</v>
      </c>
      <c r="AU39" s="4" t="str">
        <f t="shared" si="27"/>
        <v/>
      </c>
      <c r="AV39" s="4" t="str">
        <f t="shared" si="28"/>
        <v/>
      </c>
    </row>
    <row r="40" spans="1:48" ht="16.5" customHeight="1">
      <c r="A40" s="7" t="str">
        <f t="shared" si="11"/>
        <v/>
      </c>
      <c r="B40" s="81"/>
      <c r="C40" s="82"/>
      <c r="D40" s="83"/>
      <c r="E40" s="83"/>
      <c r="F40" s="83"/>
      <c r="G40" s="83"/>
      <c r="H40" s="126"/>
      <c r="I40" s="113"/>
      <c r="J40" s="126"/>
      <c r="K40" s="113"/>
      <c r="L40" s="126"/>
      <c r="M40" s="113"/>
      <c r="N40" s="126"/>
      <c r="O40" s="113"/>
      <c r="P40" s="7" t="str">
        <f>IF(B40="","",YEAR(申込書!$C$60)-YEAR(申込一覧表!B40))</f>
        <v/>
      </c>
      <c r="Q40" s="11"/>
      <c r="R40" s="12">
        <f t="shared" si="0"/>
        <v>0</v>
      </c>
      <c r="S40" s="12">
        <f t="shared" si="1"/>
        <v>0</v>
      </c>
      <c r="T40" s="4" t="str">
        <f t="shared" si="2"/>
        <v/>
      </c>
      <c r="U40" s="4" t="str">
        <f t="shared" si="3"/>
        <v/>
      </c>
      <c r="X40" s="4">
        <f t="shared" si="4"/>
        <v>0</v>
      </c>
      <c r="Y40" s="4">
        <f t="shared" si="12"/>
        <v>0</v>
      </c>
      <c r="Z40" s="4" t="str">
        <f t="shared" si="13"/>
        <v/>
      </c>
      <c r="AA40" s="4" t="str">
        <f t="shared" si="5"/>
        <v/>
      </c>
      <c r="AB40" s="12">
        <f t="shared" si="14"/>
        <v>0</v>
      </c>
      <c r="AC40" s="4" t="str">
        <f t="shared" si="6"/>
        <v/>
      </c>
      <c r="AD40" s="4">
        <v>0</v>
      </c>
      <c r="AE40" s="4" t="str">
        <f t="shared" si="7"/>
        <v xml:space="preserve"> </v>
      </c>
      <c r="AF40" s="4" t="str">
        <f t="shared" si="8"/>
        <v xml:space="preserve">  </v>
      </c>
      <c r="AG40" s="4" t="str">
        <f t="shared" si="15"/>
        <v/>
      </c>
      <c r="AH40" s="4" t="str">
        <f t="shared" si="16"/>
        <v/>
      </c>
      <c r="AI40" s="4" t="str">
        <f t="shared" si="9"/>
        <v/>
      </c>
      <c r="AJ40" s="4" t="str">
        <f t="shared" si="17"/>
        <v/>
      </c>
      <c r="AK40" s="4" t="str">
        <f t="shared" si="18"/>
        <v/>
      </c>
      <c r="AL40" s="4" t="str">
        <f t="shared" si="19"/>
        <v/>
      </c>
      <c r="AM40" s="4" t="str">
        <f t="shared" si="20"/>
        <v/>
      </c>
      <c r="AN40" s="4" t="str">
        <f t="shared" si="21"/>
        <v/>
      </c>
      <c r="AO40" s="4" t="str">
        <f t="shared" si="22"/>
        <v/>
      </c>
      <c r="AP40" s="4">
        <f t="shared" si="10"/>
        <v>0</v>
      </c>
      <c r="AQ40" s="4" t="str">
        <f t="shared" si="23"/>
        <v>999:99.99</v>
      </c>
      <c r="AR40" s="4" t="str">
        <f t="shared" si="24"/>
        <v>999:99.99</v>
      </c>
      <c r="AS40" s="4" t="str">
        <f t="shared" si="25"/>
        <v>999:99.99</v>
      </c>
      <c r="AT40" s="4" t="str">
        <f t="shared" si="26"/>
        <v>999:99.99</v>
      </c>
      <c r="AU40" s="4" t="str">
        <f t="shared" si="27"/>
        <v/>
      </c>
      <c r="AV40" s="4" t="str">
        <f t="shared" si="28"/>
        <v/>
      </c>
    </row>
    <row r="41" spans="1:48" ht="16.5" customHeight="1">
      <c r="A41" s="7" t="str">
        <f t="shared" si="11"/>
        <v/>
      </c>
      <c r="B41" s="81"/>
      <c r="C41" s="82"/>
      <c r="D41" s="83"/>
      <c r="E41" s="83"/>
      <c r="F41" s="83"/>
      <c r="G41" s="83"/>
      <c r="H41" s="126"/>
      <c r="I41" s="113"/>
      <c r="J41" s="126"/>
      <c r="K41" s="113"/>
      <c r="L41" s="126"/>
      <c r="M41" s="113"/>
      <c r="N41" s="126"/>
      <c r="O41" s="113"/>
      <c r="P41" s="7" t="str">
        <f>IF(B41="","",YEAR(申込書!$C$60)-YEAR(申込一覧表!B41))</f>
        <v/>
      </c>
      <c r="Q41" s="11"/>
      <c r="R41" s="12">
        <f t="shared" si="0"/>
        <v>0</v>
      </c>
      <c r="S41" s="12">
        <f t="shared" si="1"/>
        <v>0</v>
      </c>
      <c r="T41" s="4" t="str">
        <f t="shared" si="2"/>
        <v/>
      </c>
      <c r="U41" s="4" t="str">
        <f t="shared" si="3"/>
        <v/>
      </c>
      <c r="X41" s="4">
        <f t="shared" si="4"/>
        <v>0</v>
      </c>
      <c r="Y41" s="4">
        <f t="shared" si="12"/>
        <v>0</v>
      </c>
      <c r="Z41" s="4" t="str">
        <f t="shared" si="13"/>
        <v/>
      </c>
      <c r="AA41" s="4" t="str">
        <f t="shared" si="5"/>
        <v/>
      </c>
      <c r="AB41" s="12">
        <f t="shared" si="14"/>
        <v>0</v>
      </c>
      <c r="AC41" s="4" t="str">
        <f t="shared" si="6"/>
        <v/>
      </c>
      <c r="AD41" s="4">
        <v>0</v>
      </c>
      <c r="AE41" s="4" t="str">
        <f t="shared" si="7"/>
        <v xml:space="preserve"> </v>
      </c>
      <c r="AF41" s="4" t="str">
        <f t="shared" si="8"/>
        <v xml:space="preserve">  </v>
      </c>
      <c r="AG41" s="4" t="str">
        <f t="shared" si="15"/>
        <v/>
      </c>
      <c r="AH41" s="4" t="str">
        <f t="shared" si="16"/>
        <v/>
      </c>
      <c r="AI41" s="4" t="str">
        <f t="shared" si="9"/>
        <v/>
      </c>
      <c r="AJ41" s="4" t="str">
        <f t="shared" si="17"/>
        <v/>
      </c>
      <c r="AK41" s="4" t="str">
        <f t="shared" si="18"/>
        <v/>
      </c>
      <c r="AL41" s="4" t="str">
        <f t="shared" si="19"/>
        <v/>
      </c>
      <c r="AM41" s="4" t="str">
        <f t="shared" si="20"/>
        <v/>
      </c>
      <c r="AN41" s="4" t="str">
        <f t="shared" si="21"/>
        <v/>
      </c>
      <c r="AO41" s="4" t="str">
        <f t="shared" si="22"/>
        <v/>
      </c>
      <c r="AP41" s="4">
        <f t="shared" si="10"/>
        <v>0</v>
      </c>
      <c r="AQ41" s="4" t="str">
        <f t="shared" si="23"/>
        <v>999:99.99</v>
      </c>
      <c r="AR41" s="4" t="str">
        <f t="shared" si="24"/>
        <v>999:99.99</v>
      </c>
      <c r="AS41" s="4" t="str">
        <f t="shared" si="25"/>
        <v>999:99.99</v>
      </c>
      <c r="AT41" s="4" t="str">
        <f t="shared" si="26"/>
        <v>999:99.99</v>
      </c>
      <c r="AU41" s="4" t="str">
        <f t="shared" si="27"/>
        <v/>
      </c>
      <c r="AV41" s="4" t="str">
        <f t="shared" si="28"/>
        <v/>
      </c>
    </row>
    <row r="42" spans="1:48" ht="16.5" customHeight="1">
      <c r="A42" s="7" t="str">
        <f t="shared" si="11"/>
        <v/>
      </c>
      <c r="B42" s="81"/>
      <c r="C42" s="82"/>
      <c r="D42" s="83"/>
      <c r="E42" s="83"/>
      <c r="F42" s="83"/>
      <c r="G42" s="83"/>
      <c r="H42" s="126"/>
      <c r="I42" s="113"/>
      <c r="J42" s="126"/>
      <c r="K42" s="113"/>
      <c r="L42" s="126"/>
      <c r="M42" s="113"/>
      <c r="N42" s="126"/>
      <c r="O42" s="113"/>
      <c r="P42" s="7" t="str">
        <f>IF(B42="","",YEAR(申込書!$C$60)-YEAR(申込一覧表!B42))</f>
        <v/>
      </c>
      <c r="Q42" s="11"/>
      <c r="R42" s="12">
        <f t="shared" si="0"/>
        <v>0</v>
      </c>
      <c r="S42" s="12">
        <f t="shared" si="1"/>
        <v>0</v>
      </c>
      <c r="T42" s="4" t="str">
        <f t="shared" si="2"/>
        <v/>
      </c>
      <c r="U42" s="4" t="str">
        <f t="shared" si="3"/>
        <v/>
      </c>
      <c r="X42" s="4">
        <f t="shared" si="4"/>
        <v>0</v>
      </c>
      <c r="Y42" s="4">
        <f t="shared" si="12"/>
        <v>0</v>
      </c>
      <c r="Z42" s="4" t="str">
        <f t="shared" si="13"/>
        <v/>
      </c>
      <c r="AA42" s="4" t="str">
        <f t="shared" si="5"/>
        <v/>
      </c>
      <c r="AB42" s="12">
        <f t="shared" si="14"/>
        <v>0</v>
      </c>
      <c r="AC42" s="4" t="str">
        <f t="shared" si="6"/>
        <v/>
      </c>
      <c r="AD42" s="4">
        <v>0</v>
      </c>
      <c r="AE42" s="4" t="str">
        <f t="shared" si="7"/>
        <v xml:space="preserve"> </v>
      </c>
      <c r="AF42" s="4" t="str">
        <f t="shared" si="8"/>
        <v xml:space="preserve">  </v>
      </c>
      <c r="AG42" s="4" t="str">
        <f t="shared" si="15"/>
        <v/>
      </c>
      <c r="AH42" s="4" t="str">
        <f t="shared" si="16"/>
        <v/>
      </c>
      <c r="AI42" s="4" t="str">
        <f t="shared" si="9"/>
        <v/>
      </c>
      <c r="AJ42" s="4" t="str">
        <f t="shared" si="17"/>
        <v/>
      </c>
      <c r="AK42" s="4" t="str">
        <f t="shared" si="18"/>
        <v/>
      </c>
      <c r="AL42" s="4" t="str">
        <f t="shared" si="19"/>
        <v/>
      </c>
      <c r="AM42" s="4" t="str">
        <f t="shared" si="20"/>
        <v/>
      </c>
      <c r="AN42" s="4" t="str">
        <f t="shared" si="21"/>
        <v/>
      </c>
      <c r="AO42" s="4" t="str">
        <f t="shared" si="22"/>
        <v/>
      </c>
      <c r="AP42" s="4">
        <f t="shared" si="10"/>
        <v>0</v>
      </c>
      <c r="AQ42" s="4" t="str">
        <f t="shared" si="23"/>
        <v>999:99.99</v>
      </c>
      <c r="AR42" s="4" t="str">
        <f t="shared" si="24"/>
        <v>999:99.99</v>
      </c>
      <c r="AS42" s="4" t="str">
        <f t="shared" si="25"/>
        <v>999:99.99</v>
      </c>
      <c r="AT42" s="4" t="str">
        <f t="shared" si="26"/>
        <v>999:99.99</v>
      </c>
      <c r="AU42" s="4" t="str">
        <f t="shared" si="27"/>
        <v/>
      </c>
      <c r="AV42" s="4" t="str">
        <f t="shared" si="28"/>
        <v/>
      </c>
    </row>
    <row r="43" spans="1:48" ht="16.5" customHeight="1">
      <c r="A43" s="7" t="str">
        <f t="shared" si="11"/>
        <v/>
      </c>
      <c r="B43" s="81"/>
      <c r="C43" s="82"/>
      <c r="D43" s="83"/>
      <c r="E43" s="83"/>
      <c r="F43" s="83"/>
      <c r="G43" s="83"/>
      <c r="H43" s="126"/>
      <c r="I43" s="113"/>
      <c r="J43" s="126"/>
      <c r="K43" s="113"/>
      <c r="L43" s="126"/>
      <c r="M43" s="113"/>
      <c r="N43" s="126"/>
      <c r="O43" s="113"/>
      <c r="P43" s="7" t="str">
        <f>IF(B43="","",YEAR(申込書!$C$60)-YEAR(申込一覧表!B43))</f>
        <v/>
      </c>
      <c r="Q43" s="11"/>
      <c r="R43" s="12">
        <f t="shared" si="0"/>
        <v>0</v>
      </c>
      <c r="S43" s="12">
        <f t="shared" si="1"/>
        <v>0</v>
      </c>
      <c r="T43" s="4" t="str">
        <f t="shared" si="2"/>
        <v/>
      </c>
      <c r="U43" s="4" t="str">
        <f t="shared" si="3"/>
        <v/>
      </c>
      <c r="X43" s="4">
        <f t="shared" si="4"/>
        <v>0</v>
      </c>
      <c r="Y43" s="4">
        <f t="shared" si="12"/>
        <v>0</v>
      </c>
      <c r="Z43" s="4" t="str">
        <f t="shared" si="13"/>
        <v/>
      </c>
      <c r="AA43" s="4" t="str">
        <f t="shared" si="5"/>
        <v/>
      </c>
      <c r="AB43" s="12">
        <f t="shared" si="14"/>
        <v>0</v>
      </c>
      <c r="AC43" s="4" t="str">
        <f t="shared" si="6"/>
        <v/>
      </c>
      <c r="AD43" s="4">
        <v>0</v>
      </c>
      <c r="AE43" s="4" t="str">
        <f t="shared" si="7"/>
        <v xml:space="preserve"> </v>
      </c>
      <c r="AF43" s="4" t="str">
        <f t="shared" si="8"/>
        <v xml:space="preserve">  </v>
      </c>
      <c r="AG43" s="4" t="str">
        <f t="shared" si="15"/>
        <v/>
      </c>
      <c r="AH43" s="4" t="str">
        <f t="shared" si="16"/>
        <v/>
      </c>
      <c r="AI43" s="4" t="str">
        <f t="shared" si="9"/>
        <v/>
      </c>
      <c r="AJ43" s="4" t="str">
        <f t="shared" si="17"/>
        <v/>
      </c>
      <c r="AK43" s="4" t="str">
        <f t="shared" si="18"/>
        <v/>
      </c>
      <c r="AL43" s="4" t="str">
        <f t="shared" si="19"/>
        <v/>
      </c>
      <c r="AM43" s="4" t="str">
        <f t="shared" si="20"/>
        <v/>
      </c>
      <c r="AN43" s="4" t="str">
        <f t="shared" si="21"/>
        <v/>
      </c>
      <c r="AO43" s="4" t="str">
        <f t="shared" si="22"/>
        <v/>
      </c>
      <c r="AP43" s="4">
        <f t="shared" si="10"/>
        <v>0</v>
      </c>
      <c r="AQ43" s="4" t="str">
        <f t="shared" si="23"/>
        <v>999:99.99</v>
      </c>
      <c r="AR43" s="4" t="str">
        <f t="shared" si="24"/>
        <v>999:99.99</v>
      </c>
      <c r="AS43" s="4" t="str">
        <f t="shared" si="25"/>
        <v>999:99.99</v>
      </c>
      <c r="AT43" s="4" t="str">
        <f t="shared" si="26"/>
        <v>999:99.99</v>
      </c>
      <c r="AU43" s="4" t="str">
        <f t="shared" si="27"/>
        <v/>
      </c>
      <c r="AV43" s="4" t="str">
        <f t="shared" si="28"/>
        <v/>
      </c>
    </row>
    <row r="44" spans="1:48" ht="16.5" customHeight="1">
      <c r="A44" s="7" t="str">
        <f t="shared" si="11"/>
        <v/>
      </c>
      <c r="B44" s="81"/>
      <c r="C44" s="82"/>
      <c r="D44" s="83"/>
      <c r="E44" s="83"/>
      <c r="F44" s="83"/>
      <c r="G44" s="83"/>
      <c r="H44" s="126"/>
      <c r="I44" s="113"/>
      <c r="J44" s="126"/>
      <c r="K44" s="113"/>
      <c r="L44" s="126"/>
      <c r="M44" s="113"/>
      <c r="N44" s="126"/>
      <c r="O44" s="113"/>
      <c r="P44" s="7" t="str">
        <f>IF(B44="","",YEAR(申込書!$C$60)-YEAR(申込一覧表!B44))</f>
        <v/>
      </c>
      <c r="Q44" s="11"/>
      <c r="R44" s="12">
        <f t="shared" si="0"/>
        <v>0</v>
      </c>
      <c r="S44" s="12">
        <f t="shared" si="1"/>
        <v>0</v>
      </c>
      <c r="T44" s="4" t="str">
        <f t="shared" si="2"/>
        <v/>
      </c>
      <c r="U44" s="4" t="str">
        <f t="shared" si="3"/>
        <v/>
      </c>
      <c r="X44" s="4">
        <f t="shared" si="4"/>
        <v>0</v>
      </c>
      <c r="Y44" s="4">
        <f t="shared" si="12"/>
        <v>0</v>
      </c>
      <c r="Z44" s="4" t="str">
        <f t="shared" si="13"/>
        <v/>
      </c>
      <c r="AA44" s="4" t="str">
        <f t="shared" si="5"/>
        <v/>
      </c>
      <c r="AB44" s="12">
        <f t="shared" si="14"/>
        <v>0</v>
      </c>
      <c r="AC44" s="4" t="str">
        <f t="shared" si="6"/>
        <v/>
      </c>
      <c r="AD44" s="4">
        <v>0</v>
      </c>
      <c r="AE44" s="4" t="str">
        <f t="shared" si="7"/>
        <v xml:space="preserve"> </v>
      </c>
      <c r="AF44" s="4" t="str">
        <f t="shared" si="8"/>
        <v xml:space="preserve">  </v>
      </c>
      <c r="AG44" s="4" t="str">
        <f t="shared" si="15"/>
        <v/>
      </c>
      <c r="AH44" s="4" t="str">
        <f t="shared" si="16"/>
        <v/>
      </c>
      <c r="AI44" s="4" t="str">
        <f t="shared" si="9"/>
        <v/>
      </c>
      <c r="AJ44" s="4" t="str">
        <f t="shared" si="17"/>
        <v/>
      </c>
      <c r="AK44" s="4" t="str">
        <f t="shared" si="18"/>
        <v/>
      </c>
      <c r="AL44" s="4" t="str">
        <f t="shared" si="19"/>
        <v/>
      </c>
      <c r="AM44" s="4" t="str">
        <f t="shared" si="20"/>
        <v/>
      </c>
      <c r="AN44" s="4" t="str">
        <f t="shared" si="21"/>
        <v/>
      </c>
      <c r="AO44" s="4" t="str">
        <f t="shared" si="22"/>
        <v/>
      </c>
      <c r="AP44" s="4">
        <f t="shared" si="10"/>
        <v>0</v>
      </c>
      <c r="AQ44" s="4" t="str">
        <f t="shared" si="23"/>
        <v>999:99.99</v>
      </c>
      <c r="AR44" s="4" t="str">
        <f t="shared" si="24"/>
        <v>999:99.99</v>
      </c>
      <c r="AS44" s="4" t="str">
        <f t="shared" si="25"/>
        <v>999:99.99</v>
      </c>
      <c r="AT44" s="4" t="str">
        <f t="shared" si="26"/>
        <v>999:99.99</v>
      </c>
      <c r="AU44" s="4" t="str">
        <f t="shared" si="27"/>
        <v/>
      </c>
      <c r="AV44" s="4" t="str">
        <f t="shared" si="28"/>
        <v/>
      </c>
    </row>
    <row r="45" spans="1:48" ht="16.5" customHeight="1">
      <c r="A45" s="7" t="str">
        <f t="shared" si="11"/>
        <v/>
      </c>
      <c r="B45" s="81"/>
      <c r="C45" s="82"/>
      <c r="D45" s="83"/>
      <c r="E45" s="83"/>
      <c r="F45" s="83"/>
      <c r="G45" s="83"/>
      <c r="H45" s="126"/>
      <c r="I45" s="113"/>
      <c r="J45" s="126"/>
      <c r="K45" s="113"/>
      <c r="L45" s="126"/>
      <c r="M45" s="113"/>
      <c r="N45" s="126"/>
      <c r="O45" s="113"/>
      <c r="P45" s="7" t="str">
        <f>IF(B45="","",YEAR(申込書!$C$60)-YEAR(申込一覧表!B45))</f>
        <v/>
      </c>
      <c r="Q45" s="11"/>
      <c r="R45" s="12">
        <f t="shared" si="0"/>
        <v>0</v>
      </c>
      <c r="S45" s="12">
        <f t="shared" si="1"/>
        <v>0</v>
      </c>
      <c r="T45" s="4" t="str">
        <f t="shared" si="2"/>
        <v/>
      </c>
      <c r="U45" s="4" t="str">
        <f t="shared" si="3"/>
        <v/>
      </c>
      <c r="X45" s="4">
        <f t="shared" si="4"/>
        <v>0</v>
      </c>
      <c r="Y45" s="4">
        <f t="shared" si="12"/>
        <v>0</v>
      </c>
      <c r="Z45" s="4" t="str">
        <f t="shared" si="13"/>
        <v/>
      </c>
      <c r="AA45" s="4" t="str">
        <f t="shared" si="5"/>
        <v/>
      </c>
      <c r="AB45" s="12">
        <f t="shared" si="14"/>
        <v>0</v>
      </c>
      <c r="AC45" s="4" t="str">
        <f t="shared" si="6"/>
        <v/>
      </c>
      <c r="AD45" s="4">
        <v>0</v>
      </c>
      <c r="AE45" s="4" t="str">
        <f t="shared" si="7"/>
        <v xml:space="preserve"> </v>
      </c>
      <c r="AF45" s="4" t="str">
        <f t="shared" si="8"/>
        <v xml:space="preserve">  </v>
      </c>
      <c r="AG45" s="4" t="str">
        <f t="shared" si="15"/>
        <v/>
      </c>
      <c r="AH45" s="4" t="str">
        <f t="shared" si="16"/>
        <v/>
      </c>
      <c r="AI45" s="4" t="str">
        <f t="shared" si="9"/>
        <v/>
      </c>
      <c r="AJ45" s="4" t="str">
        <f t="shared" si="17"/>
        <v/>
      </c>
      <c r="AK45" s="4" t="str">
        <f t="shared" si="18"/>
        <v/>
      </c>
      <c r="AL45" s="4" t="str">
        <f t="shared" si="19"/>
        <v/>
      </c>
      <c r="AM45" s="4" t="str">
        <f t="shared" si="20"/>
        <v/>
      </c>
      <c r="AN45" s="4" t="str">
        <f t="shared" si="21"/>
        <v/>
      </c>
      <c r="AO45" s="4" t="str">
        <f t="shared" si="22"/>
        <v/>
      </c>
      <c r="AP45" s="4">
        <f t="shared" si="10"/>
        <v>0</v>
      </c>
      <c r="AQ45" s="4" t="str">
        <f t="shared" si="23"/>
        <v>999:99.99</v>
      </c>
      <c r="AR45" s="4" t="str">
        <f t="shared" si="24"/>
        <v>999:99.99</v>
      </c>
      <c r="AS45" s="4" t="str">
        <f t="shared" si="25"/>
        <v>999:99.99</v>
      </c>
      <c r="AT45" s="4" t="str">
        <f t="shared" si="26"/>
        <v>999:99.99</v>
      </c>
      <c r="AU45" s="4" t="str">
        <f t="shared" si="27"/>
        <v/>
      </c>
      <c r="AV45" s="4" t="str">
        <f t="shared" si="28"/>
        <v/>
      </c>
    </row>
    <row r="46" spans="1:48" ht="16.5" customHeight="1">
      <c r="A46" s="3"/>
      <c r="B46" s="1"/>
      <c r="C46" s="1"/>
      <c r="D46" s="1"/>
      <c r="E46" s="1"/>
      <c r="F46" s="1"/>
      <c r="G46" s="1"/>
      <c r="Y46" s="4">
        <f t="shared" si="12"/>
        <v>0</v>
      </c>
      <c r="Z46" s="4" t="str">
        <f t="shared" si="13"/>
        <v/>
      </c>
      <c r="AB46" s="12">
        <f>40-COUNTIF(AB6:AB45,0)</f>
        <v>0</v>
      </c>
      <c r="AH46" s="4" t="str">
        <f t="shared" si="16"/>
        <v/>
      </c>
      <c r="AU46" s="4" t="str">
        <f t="shared" si="27"/>
        <v/>
      </c>
      <c r="AV46" s="4" t="str">
        <f t="shared" si="28"/>
        <v/>
      </c>
    </row>
    <row r="47" spans="1:48" ht="16.5" customHeight="1">
      <c r="A47" s="2" t="s">
        <v>49</v>
      </c>
      <c r="H47" s="109" t="s">
        <v>132</v>
      </c>
      <c r="I47" s="7" t="s">
        <v>266</v>
      </c>
      <c r="J47" s="109" t="s">
        <v>132</v>
      </c>
      <c r="K47" s="7" t="s">
        <v>266</v>
      </c>
      <c r="L47" s="109" t="s">
        <v>132</v>
      </c>
      <c r="M47" s="7" t="s">
        <v>266</v>
      </c>
      <c r="N47" s="109" t="s">
        <v>132</v>
      </c>
      <c r="O47" s="7" t="s">
        <v>266</v>
      </c>
      <c r="V47" s="6">
        <v>0</v>
      </c>
      <c r="Y47" s="4">
        <f t="shared" si="12"/>
        <v>0</v>
      </c>
      <c r="Z47" s="4" t="str">
        <f t="shared" si="13"/>
        <v/>
      </c>
      <c r="AB47" s="12">
        <f>SUM(AB6:AB45)</f>
        <v>0</v>
      </c>
      <c r="AU47" s="4" t="str">
        <f t="shared" si="27"/>
        <v/>
      </c>
      <c r="AV47" s="4" t="str">
        <f t="shared" si="28"/>
        <v/>
      </c>
    </row>
    <row r="48" spans="1:48" ht="16.5" customHeight="1">
      <c r="A48" s="7" t="str">
        <f>IF(B48="","",1)</f>
        <v/>
      </c>
      <c r="B48" s="84"/>
      <c r="C48" s="85"/>
      <c r="D48" s="86"/>
      <c r="E48" s="86"/>
      <c r="F48" s="86"/>
      <c r="G48" s="86"/>
      <c r="H48" s="127"/>
      <c r="I48" s="114"/>
      <c r="J48" s="127"/>
      <c r="K48" s="114"/>
      <c r="L48" s="127"/>
      <c r="M48" s="114"/>
      <c r="N48" s="127"/>
      <c r="O48" s="114"/>
      <c r="P48" s="7" t="str">
        <f>IF(B48="","",YEAR(申込書!$C$60)-YEAR(申込一覧表!B48))</f>
        <v/>
      </c>
      <c r="Q48" s="11"/>
      <c r="R48" s="12">
        <f t="shared" ref="R48:R87" si="29">IF(H48="",0,IF(H48=J48,1,0))</f>
        <v>0</v>
      </c>
      <c r="S48" s="12">
        <f t="shared" ref="S48:S87" si="30">IF(L48="",0,IF(L48=N48,1,0))</f>
        <v>0</v>
      </c>
      <c r="T48" s="4" t="str">
        <f t="shared" ref="T48:T87" si="31">TRIM(D48)</f>
        <v/>
      </c>
      <c r="U48" s="4" t="str">
        <f t="shared" ref="U48:U87" si="32">TRIM(E48)</f>
        <v/>
      </c>
      <c r="V48" s="6">
        <f>V47+IF(AA48="",0,1)</f>
        <v>0</v>
      </c>
      <c r="W48" s="6" t="str">
        <f>IF(AA48="","",V48)</f>
        <v/>
      </c>
      <c r="X48" s="4">
        <f t="shared" ref="X48:X87" si="33">LEN(T48)+LEN(U48)</f>
        <v>0</v>
      </c>
      <c r="Y48" s="4">
        <f t="shared" si="12"/>
        <v>0</v>
      </c>
      <c r="Z48" s="4" t="str">
        <f t="shared" si="13"/>
        <v/>
      </c>
      <c r="AA48" s="4" t="str">
        <f t="shared" ref="AA48:AA87" si="34">T48&amp;IF(OR(X48&gt;4,X48=0),"",REPT("  ",5-X48))&amp;U48</f>
        <v/>
      </c>
      <c r="AB48" s="12">
        <f t="shared" ref="AB48:AB87" si="35">COUNTA(I48,K48,M48,O48)</f>
        <v>0</v>
      </c>
      <c r="AC48" s="4" t="str">
        <f t="shared" ref="AC48:AC87" si="36">IF(P48="","",IF(P48&lt;25,18,P48-MOD(P48,5)))</f>
        <v/>
      </c>
      <c r="AD48" s="4">
        <v>5</v>
      </c>
      <c r="AE48" s="4" t="str">
        <f t="shared" ref="AE48:AE87" si="37">F48&amp;" "&amp;G48</f>
        <v xml:space="preserve"> </v>
      </c>
      <c r="AF48" s="4" t="str">
        <f t="shared" ref="AF48:AF87" si="38">T48&amp;"  "&amp;U48</f>
        <v xml:space="preserve">  </v>
      </c>
      <c r="AG48" s="4" t="str">
        <f>P48</f>
        <v/>
      </c>
      <c r="AH48" s="4" t="str">
        <f t="shared" ref="AH48:AH87" si="39">IF(H48="","",VLOOKUP(H48,$V$6:$W$12,2,0))</f>
        <v/>
      </c>
      <c r="AI48" s="4" t="str">
        <f t="shared" ref="AI48:AI87" si="40">IF(J48="","",VLOOKUP(J48,$V$6:$W$12,2,0))</f>
        <v/>
      </c>
      <c r="AJ48" s="4" t="str">
        <f>IF(L48="","",VLOOKUP(L48,$V$6:$W$12,2,0))</f>
        <v/>
      </c>
      <c r="AK48" s="4" t="str">
        <f>IF(N48="","",VLOOKUP(N48,$V$6:$W$12,2,0))</f>
        <v/>
      </c>
      <c r="AL48" s="4" t="str">
        <f>IF(H48="","",VALUE(LEFT(H48,4)))</f>
        <v/>
      </c>
      <c r="AM48" s="4" t="str">
        <f>IF(J48="","",VALUE(LEFT(J48,4)))</f>
        <v/>
      </c>
      <c r="AN48" s="4" t="str">
        <f>IF(L48="","",VALUE(LEFT(L48,4)))</f>
        <v/>
      </c>
      <c r="AO48" s="4" t="str">
        <f>IF(N48="","",VALUE(LEFT(N48,4)))</f>
        <v/>
      </c>
      <c r="AP48" s="4">
        <f t="shared" ref="AP48:AP87" si="41">IF(C48="100歳",1,0)</f>
        <v>0</v>
      </c>
      <c r="AQ48" s="4" t="str">
        <f>IF(I48="","999:99.99"," "&amp;LEFT(RIGHT("  "&amp;TEXT(I48,"0.00"),8),3)&amp;":"&amp;RIGHT(TEXT(I48,"0.00"),5))</f>
        <v>999:99.99</v>
      </c>
      <c r="AR48" s="4" t="str">
        <f>IF(K48="","999:99.99"," "&amp;LEFT(RIGHT("  "&amp;TEXT(K48,"0.00"),8),3)&amp;":"&amp;RIGHT(TEXT(K48,"0.00"),5))</f>
        <v>999:99.99</v>
      </c>
      <c r="AS48" s="4" t="str">
        <f>IF(M48="","999:99.99"," "&amp;LEFT(RIGHT("  "&amp;TEXT(M48,"0.00"),8),3)&amp;":"&amp;RIGHT(TEXT(M48,"0.00"),5))</f>
        <v>999:99.99</v>
      </c>
      <c r="AT48" s="4" t="str">
        <f>IF(O48="","999:99.99"," "&amp;LEFT(RIGHT("  "&amp;TEXT(O48,"0.00"),8),3)&amp;":"&amp;RIGHT(TEXT(O48,"0.00"),5))</f>
        <v>999:99.99</v>
      </c>
      <c r="AU48" s="4" t="str">
        <f t="shared" si="27"/>
        <v/>
      </c>
      <c r="AV48" s="4" t="str">
        <f t="shared" si="28"/>
        <v/>
      </c>
    </row>
    <row r="49" spans="1:48" ht="16.5" customHeight="1">
      <c r="A49" s="7" t="str">
        <f t="shared" ref="A49:A87" si="42">IF(B49="","",A48+1)</f>
        <v/>
      </c>
      <c r="B49" s="84"/>
      <c r="C49" s="85"/>
      <c r="D49" s="86"/>
      <c r="E49" s="86"/>
      <c r="F49" s="86"/>
      <c r="G49" s="86"/>
      <c r="H49" s="127"/>
      <c r="I49" s="114"/>
      <c r="J49" s="127"/>
      <c r="K49" s="114"/>
      <c r="L49" s="127"/>
      <c r="M49" s="114"/>
      <c r="N49" s="127"/>
      <c r="O49" s="114"/>
      <c r="P49" s="7" t="str">
        <f>IF(B49="","",YEAR(申込書!$C$60)-YEAR(申込一覧表!B49))</f>
        <v/>
      </c>
      <c r="Q49" s="11"/>
      <c r="R49" s="12">
        <f t="shared" si="29"/>
        <v>0</v>
      </c>
      <c r="S49" s="12">
        <f t="shared" si="30"/>
        <v>0</v>
      </c>
      <c r="T49" s="4" t="str">
        <f t="shared" si="31"/>
        <v/>
      </c>
      <c r="U49" s="4" t="str">
        <f t="shared" si="32"/>
        <v/>
      </c>
      <c r="V49" s="6">
        <f t="shared" ref="V49:V87" si="43">V48+IF(AA49="",0,1)</f>
        <v>0</v>
      </c>
      <c r="W49" s="6" t="str">
        <f t="shared" ref="W49:W87" si="44">IF(AA49="","",V49)</f>
        <v/>
      </c>
      <c r="X49" s="4">
        <f t="shared" si="33"/>
        <v>0</v>
      </c>
      <c r="Y49" s="4">
        <f t="shared" si="12"/>
        <v>0</v>
      </c>
      <c r="Z49" s="4" t="str">
        <f t="shared" si="13"/>
        <v/>
      </c>
      <c r="AA49" s="4" t="str">
        <f t="shared" si="34"/>
        <v/>
      </c>
      <c r="AB49" s="12">
        <f t="shared" si="35"/>
        <v>0</v>
      </c>
      <c r="AC49" s="4" t="str">
        <f t="shared" si="36"/>
        <v/>
      </c>
      <c r="AD49" s="4">
        <v>5</v>
      </c>
      <c r="AE49" s="4" t="str">
        <f t="shared" si="37"/>
        <v xml:space="preserve"> </v>
      </c>
      <c r="AF49" s="4" t="str">
        <f t="shared" si="38"/>
        <v xml:space="preserve">  </v>
      </c>
      <c r="AG49" s="4" t="str">
        <f t="shared" ref="AG49:AG87" si="45">P49</f>
        <v/>
      </c>
      <c r="AH49" s="4" t="str">
        <f t="shared" si="39"/>
        <v/>
      </c>
      <c r="AI49" s="4" t="str">
        <f t="shared" si="40"/>
        <v/>
      </c>
      <c r="AJ49" s="4" t="str">
        <f t="shared" ref="AJ49:AJ87" si="46">IF(L49="","",VLOOKUP(L49,$V$6:$W$12,2,0))</f>
        <v/>
      </c>
      <c r="AK49" s="4" t="str">
        <f t="shared" ref="AK49:AK87" si="47">IF(N49="","",VLOOKUP(N49,$V$6:$W$12,2,0))</f>
        <v/>
      </c>
      <c r="AL49" s="4" t="str">
        <f t="shared" ref="AL49:AL86" si="48">IF(H49="","",VALUE(LEFT(H49,4)))</f>
        <v/>
      </c>
      <c r="AM49" s="4" t="str">
        <f t="shared" ref="AM49:AM86" si="49">IF(J49="","",VALUE(LEFT(J49,4)))</f>
        <v/>
      </c>
      <c r="AN49" s="4" t="str">
        <f t="shared" ref="AN49:AN86" si="50">IF(L49="","",VALUE(LEFT(L49,4)))</f>
        <v/>
      </c>
      <c r="AO49" s="4" t="str">
        <f t="shared" ref="AO49:AO86" si="51">IF(N49="","",VALUE(LEFT(N49,4)))</f>
        <v/>
      </c>
      <c r="AP49" s="4">
        <f t="shared" si="41"/>
        <v>0</v>
      </c>
      <c r="AQ49" s="4" t="str">
        <f t="shared" ref="AQ49:AQ87" si="52">IF(I49="","999:99.99"," "&amp;LEFT(RIGHT("  "&amp;TEXT(I49,"0.00"),8),3)&amp;":"&amp;RIGHT(TEXT(I49,"0.00"),5))</f>
        <v>999:99.99</v>
      </c>
      <c r="AR49" s="4" t="str">
        <f t="shared" ref="AR49:AR87" si="53">IF(K49="","999:99.99"," "&amp;LEFT(RIGHT("  "&amp;TEXT(K49,"0.00"),8),3)&amp;":"&amp;RIGHT(TEXT(K49,"0.00"),5))</f>
        <v>999:99.99</v>
      </c>
      <c r="AS49" s="4" t="str">
        <f t="shared" ref="AS49:AS87" si="54">IF(M49="","999:99.99"," "&amp;LEFT(RIGHT("  "&amp;TEXT(M49,"0.00"),8),3)&amp;":"&amp;RIGHT(TEXT(M49,"0.00"),5))</f>
        <v>999:99.99</v>
      </c>
      <c r="AT49" s="4" t="str">
        <f t="shared" ref="AT49:AT87" si="55">IF(O49="","999:99.99"," "&amp;LEFT(RIGHT("  "&amp;TEXT(O49,"0.00"),8),3)&amp;":"&amp;RIGHT(TEXT(O49,"0.00"),5))</f>
        <v>999:99.99</v>
      </c>
      <c r="AU49" s="4" t="str">
        <f t="shared" si="27"/>
        <v/>
      </c>
      <c r="AV49" s="4" t="str">
        <f t="shared" si="28"/>
        <v/>
      </c>
    </row>
    <row r="50" spans="1:48" ht="16.5" customHeight="1">
      <c r="A50" s="7" t="str">
        <f t="shared" si="42"/>
        <v/>
      </c>
      <c r="B50" s="84"/>
      <c r="C50" s="85"/>
      <c r="D50" s="86"/>
      <c r="E50" s="86"/>
      <c r="F50" s="86"/>
      <c r="G50" s="86"/>
      <c r="H50" s="127"/>
      <c r="I50" s="114"/>
      <c r="J50" s="127"/>
      <c r="K50" s="114"/>
      <c r="L50" s="127"/>
      <c r="M50" s="114"/>
      <c r="N50" s="127"/>
      <c r="O50" s="114"/>
      <c r="P50" s="7" t="str">
        <f>IF(B50="","",YEAR(申込書!$C$60)-YEAR(申込一覧表!B50))</f>
        <v/>
      </c>
      <c r="Q50" s="11"/>
      <c r="R50" s="12">
        <f t="shared" si="29"/>
        <v>0</v>
      </c>
      <c r="S50" s="12">
        <f t="shared" si="30"/>
        <v>0</v>
      </c>
      <c r="T50" s="4" t="str">
        <f t="shared" si="31"/>
        <v/>
      </c>
      <c r="U50" s="4" t="str">
        <f t="shared" si="32"/>
        <v/>
      </c>
      <c r="V50" s="6">
        <f t="shared" si="43"/>
        <v>0</v>
      </c>
      <c r="W50" s="6" t="str">
        <f t="shared" si="44"/>
        <v/>
      </c>
      <c r="X50" s="4">
        <f t="shared" si="33"/>
        <v>0</v>
      </c>
      <c r="Y50" s="4">
        <f t="shared" si="12"/>
        <v>0</v>
      </c>
      <c r="Z50" s="4" t="str">
        <f t="shared" si="13"/>
        <v/>
      </c>
      <c r="AA50" s="4" t="str">
        <f t="shared" si="34"/>
        <v/>
      </c>
      <c r="AB50" s="12">
        <f t="shared" si="35"/>
        <v>0</v>
      </c>
      <c r="AC50" s="4" t="str">
        <f t="shared" si="36"/>
        <v/>
      </c>
      <c r="AD50" s="4">
        <v>5</v>
      </c>
      <c r="AE50" s="4" t="str">
        <f t="shared" si="37"/>
        <v xml:space="preserve"> </v>
      </c>
      <c r="AF50" s="4" t="str">
        <f t="shared" si="38"/>
        <v xml:space="preserve">  </v>
      </c>
      <c r="AG50" s="4" t="str">
        <f t="shared" si="45"/>
        <v/>
      </c>
      <c r="AH50" s="4" t="str">
        <f t="shared" si="39"/>
        <v/>
      </c>
      <c r="AI50" s="4" t="str">
        <f t="shared" si="40"/>
        <v/>
      </c>
      <c r="AJ50" s="4" t="str">
        <f t="shared" si="46"/>
        <v/>
      </c>
      <c r="AK50" s="4" t="str">
        <f t="shared" si="47"/>
        <v/>
      </c>
      <c r="AL50" s="4" t="str">
        <f t="shared" si="48"/>
        <v/>
      </c>
      <c r="AM50" s="4" t="str">
        <f t="shared" si="49"/>
        <v/>
      </c>
      <c r="AN50" s="4" t="str">
        <f t="shared" si="50"/>
        <v/>
      </c>
      <c r="AO50" s="4" t="str">
        <f t="shared" si="51"/>
        <v/>
      </c>
      <c r="AP50" s="4">
        <f t="shared" si="41"/>
        <v>0</v>
      </c>
      <c r="AQ50" s="4" t="str">
        <f t="shared" si="52"/>
        <v>999:99.99</v>
      </c>
      <c r="AR50" s="4" t="str">
        <f t="shared" si="53"/>
        <v>999:99.99</v>
      </c>
      <c r="AS50" s="4" t="str">
        <f t="shared" si="54"/>
        <v>999:99.99</v>
      </c>
      <c r="AT50" s="4" t="str">
        <f t="shared" si="55"/>
        <v>999:99.99</v>
      </c>
      <c r="AU50" s="4" t="str">
        <f t="shared" si="27"/>
        <v/>
      </c>
      <c r="AV50" s="4" t="str">
        <f t="shared" si="28"/>
        <v/>
      </c>
    </row>
    <row r="51" spans="1:48" ht="16.5" customHeight="1">
      <c r="A51" s="7" t="str">
        <f t="shared" si="42"/>
        <v/>
      </c>
      <c r="B51" s="84"/>
      <c r="C51" s="85"/>
      <c r="D51" s="86"/>
      <c r="E51" s="86"/>
      <c r="F51" s="86"/>
      <c r="G51" s="86"/>
      <c r="H51" s="127"/>
      <c r="I51" s="114"/>
      <c r="J51" s="127"/>
      <c r="K51" s="114"/>
      <c r="L51" s="127"/>
      <c r="M51" s="114"/>
      <c r="N51" s="127"/>
      <c r="O51" s="114"/>
      <c r="P51" s="7" t="str">
        <f>IF(B51="","",YEAR(申込書!$C$60)-YEAR(申込一覧表!B51))</f>
        <v/>
      </c>
      <c r="Q51" s="11"/>
      <c r="R51" s="12">
        <f t="shared" si="29"/>
        <v>0</v>
      </c>
      <c r="S51" s="12">
        <f t="shared" si="30"/>
        <v>0</v>
      </c>
      <c r="T51" s="4" t="str">
        <f t="shared" si="31"/>
        <v/>
      </c>
      <c r="U51" s="4" t="str">
        <f t="shared" si="32"/>
        <v/>
      </c>
      <c r="V51" s="6">
        <f t="shared" si="43"/>
        <v>0</v>
      </c>
      <c r="W51" s="6" t="str">
        <f t="shared" si="44"/>
        <v/>
      </c>
      <c r="X51" s="4">
        <f t="shared" si="33"/>
        <v>0</v>
      </c>
      <c r="Y51" s="4">
        <f t="shared" si="12"/>
        <v>0</v>
      </c>
      <c r="Z51" s="4" t="str">
        <f t="shared" si="13"/>
        <v/>
      </c>
      <c r="AA51" s="4" t="str">
        <f t="shared" si="34"/>
        <v/>
      </c>
      <c r="AB51" s="12">
        <f t="shared" si="35"/>
        <v>0</v>
      </c>
      <c r="AC51" s="4" t="str">
        <f t="shared" si="36"/>
        <v/>
      </c>
      <c r="AD51" s="4">
        <v>5</v>
      </c>
      <c r="AE51" s="4" t="str">
        <f t="shared" si="37"/>
        <v xml:space="preserve"> </v>
      </c>
      <c r="AF51" s="4" t="str">
        <f t="shared" si="38"/>
        <v xml:space="preserve">  </v>
      </c>
      <c r="AG51" s="4" t="str">
        <f t="shared" si="45"/>
        <v/>
      </c>
      <c r="AH51" s="4" t="str">
        <f t="shared" si="39"/>
        <v/>
      </c>
      <c r="AI51" s="4" t="str">
        <f t="shared" si="40"/>
        <v/>
      </c>
      <c r="AJ51" s="4" t="str">
        <f t="shared" si="46"/>
        <v/>
      </c>
      <c r="AK51" s="4" t="str">
        <f t="shared" si="47"/>
        <v/>
      </c>
      <c r="AL51" s="4" t="str">
        <f t="shared" si="48"/>
        <v/>
      </c>
      <c r="AM51" s="4" t="str">
        <f t="shared" si="49"/>
        <v/>
      </c>
      <c r="AN51" s="4" t="str">
        <f t="shared" si="50"/>
        <v/>
      </c>
      <c r="AO51" s="4" t="str">
        <f t="shared" si="51"/>
        <v/>
      </c>
      <c r="AP51" s="4">
        <f t="shared" si="41"/>
        <v>0</v>
      </c>
      <c r="AQ51" s="4" t="str">
        <f t="shared" si="52"/>
        <v>999:99.99</v>
      </c>
      <c r="AR51" s="4" t="str">
        <f t="shared" si="53"/>
        <v>999:99.99</v>
      </c>
      <c r="AS51" s="4" t="str">
        <f t="shared" si="54"/>
        <v>999:99.99</v>
      </c>
      <c r="AT51" s="4" t="str">
        <f t="shared" si="55"/>
        <v>999:99.99</v>
      </c>
      <c r="AU51" s="4" t="str">
        <f t="shared" si="27"/>
        <v/>
      </c>
      <c r="AV51" s="4" t="str">
        <f t="shared" si="28"/>
        <v/>
      </c>
    </row>
    <row r="52" spans="1:48" ht="16.5" customHeight="1">
      <c r="A52" s="7" t="str">
        <f t="shared" si="42"/>
        <v/>
      </c>
      <c r="B52" s="84"/>
      <c r="C52" s="85"/>
      <c r="D52" s="86"/>
      <c r="E52" s="86"/>
      <c r="F52" s="86"/>
      <c r="G52" s="86"/>
      <c r="H52" s="127"/>
      <c r="I52" s="114"/>
      <c r="J52" s="127"/>
      <c r="K52" s="114"/>
      <c r="L52" s="127"/>
      <c r="M52" s="114"/>
      <c r="N52" s="127"/>
      <c r="O52" s="114"/>
      <c r="P52" s="7" t="str">
        <f>IF(B52="","",YEAR(申込書!$C$60)-YEAR(申込一覧表!B52))</f>
        <v/>
      </c>
      <c r="Q52" s="11"/>
      <c r="R52" s="12">
        <f t="shared" si="29"/>
        <v>0</v>
      </c>
      <c r="S52" s="12">
        <f t="shared" si="30"/>
        <v>0</v>
      </c>
      <c r="T52" s="4" t="str">
        <f t="shared" si="31"/>
        <v/>
      </c>
      <c r="U52" s="4" t="str">
        <f t="shared" si="32"/>
        <v/>
      </c>
      <c r="V52" s="6">
        <f t="shared" si="43"/>
        <v>0</v>
      </c>
      <c r="W52" s="6" t="str">
        <f t="shared" si="44"/>
        <v/>
      </c>
      <c r="X52" s="4">
        <f t="shared" si="33"/>
        <v>0</v>
      </c>
      <c r="Y52" s="4">
        <f t="shared" si="12"/>
        <v>0</v>
      </c>
      <c r="Z52" s="4" t="str">
        <f t="shared" si="13"/>
        <v/>
      </c>
      <c r="AA52" s="4" t="str">
        <f t="shared" si="34"/>
        <v/>
      </c>
      <c r="AB52" s="12">
        <f t="shared" si="35"/>
        <v>0</v>
      </c>
      <c r="AC52" s="4" t="str">
        <f t="shared" si="36"/>
        <v/>
      </c>
      <c r="AD52" s="4">
        <v>5</v>
      </c>
      <c r="AE52" s="4" t="str">
        <f t="shared" si="37"/>
        <v xml:space="preserve"> </v>
      </c>
      <c r="AF52" s="4" t="str">
        <f t="shared" si="38"/>
        <v xml:space="preserve">  </v>
      </c>
      <c r="AG52" s="4" t="str">
        <f t="shared" si="45"/>
        <v/>
      </c>
      <c r="AH52" s="4" t="str">
        <f t="shared" si="39"/>
        <v/>
      </c>
      <c r="AI52" s="4" t="str">
        <f t="shared" si="40"/>
        <v/>
      </c>
      <c r="AJ52" s="4" t="str">
        <f t="shared" si="46"/>
        <v/>
      </c>
      <c r="AK52" s="4" t="str">
        <f t="shared" si="47"/>
        <v/>
      </c>
      <c r="AL52" s="4" t="str">
        <f t="shared" si="48"/>
        <v/>
      </c>
      <c r="AM52" s="4" t="str">
        <f t="shared" si="49"/>
        <v/>
      </c>
      <c r="AN52" s="4" t="str">
        <f t="shared" si="50"/>
        <v/>
      </c>
      <c r="AO52" s="4" t="str">
        <f t="shared" si="51"/>
        <v/>
      </c>
      <c r="AP52" s="4">
        <f t="shared" si="41"/>
        <v>0</v>
      </c>
      <c r="AQ52" s="4" t="str">
        <f t="shared" si="52"/>
        <v>999:99.99</v>
      </c>
      <c r="AR52" s="4" t="str">
        <f t="shared" si="53"/>
        <v>999:99.99</v>
      </c>
      <c r="AS52" s="4" t="str">
        <f t="shared" si="54"/>
        <v>999:99.99</v>
      </c>
      <c r="AT52" s="4" t="str">
        <f t="shared" si="55"/>
        <v>999:99.99</v>
      </c>
      <c r="AU52" s="4" t="str">
        <f t="shared" si="27"/>
        <v/>
      </c>
      <c r="AV52" s="4" t="str">
        <f t="shared" si="28"/>
        <v/>
      </c>
    </row>
    <row r="53" spans="1:48" ht="16.5" customHeight="1">
      <c r="A53" s="7" t="str">
        <f t="shared" si="42"/>
        <v/>
      </c>
      <c r="B53" s="84"/>
      <c r="C53" s="85"/>
      <c r="D53" s="86"/>
      <c r="E53" s="86"/>
      <c r="F53" s="86"/>
      <c r="G53" s="86"/>
      <c r="H53" s="127"/>
      <c r="I53" s="114"/>
      <c r="J53" s="127"/>
      <c r="K53" s="114"/>
      <c r="L53" s="127"/>
      <c r="M53" s="114"/>
      <c r="N53" s="127"/>
      <c r="O53" s="114"/>
      <c r="P53" s="7" t="str">
        <f>IF(B53="","",YEAR(申込書!$C$60)-YEAR(申込一覧表!B53))</f>
        <v/>
      </c>
      <c r="Q53" s="11"/>
      <c r="R53" s="12">
        <f t="shared" si="29"/>
        <v>0</v>
      </c>
      <c r="S53" s="12">
        <f t="shared" si="30"/>
        <v>0</v>
      </c>
      <c r="T53" s="4" t="str">
        <f t="shared" si="31"/>
        <v/>
      </c>
      <c r="U53" s="4" t="str">
        <f t="shared" si="32"/>
        <v/>
      </c>
      <c r="V53" s="6">
        <f t="shared" si="43"/>
        <v>0</v>
      </c>
      <c r="W53" s="6" t="str">
        <f t="shared" si="44"/>
        <v/>
      </c>
      <c r="X53" s="4">
        <f t="shared" si="33"/>
        <v>0</v>
      </c>
      <c r="Y53" s="4">
        <f t="shared" si="12"/>
        <v>0</v>
      </c>
      <c r="Z53" s="4" t="str">
        <f t="shared" si="13"/>
        <v/>
      </c>
      <c r="AA53" s="4" t="str">
        <f t="shared" si="34"/>
        <v/>
      </c>
      <c r="AB53" s="12">
        <f t="shared" si="35"/>
        <v>0</v>
      </c>
      <c r="AC53" s="4" t="str">
        <f t="shared" si="36"/>
        <v/>
      </c>
      <c r="AD53" s="4">
        <v>5</v>
      </c>
      <c r="AE53" s="4" t="str">
        <f t="shared" si="37"/>
        <v xml:space="preserve"> </v>
      </c>
      <c r="AF53" s="4" t="str">
        <f t="shared" si="38"/>
        <v xml:space="preserve">  </v>
      </c>
      <c r="AG53" s="4" t="str">
        <f t="shared" si="45"/>
        <v/>
      </c>
      <c r="AH53" s="4" t="str">
        <f t="shared" si="39"/>
        <v/>
      </c>
      <c r="AI53" s="4" t="str">
        <f t="shared" si="40"/>
        <v/>
      </c>
      <c r="AJ53" s="4" t="str">
        <f t="shared" si="46"/>
        <v/>
      </c>
      <c r="AK53" s="4" t="str">
        <f t="shared" si="47"/>
        <v/>
      </c>
      <c r="AL53" s="4" t="str">
        <f t="shared" si="48"/>
        <v/>
      </c>
      <c r="AM53" s="4" t="str">
        <f t="shared" si="49"/>
        <v/>
      </c>
      <c r="AN53" s="4" t="str">
        <f t="shared" si="50"/>
        <v/>
      </c>
      <c r="AO53" s="4" t="str">
        <f t="shared" si="51"/>
        <v/>
      </c>
      <c r="AP53" s="4">
        <f t="shared" si="41"/>
        <v>0</v>
      </c>
      <c r="AQ53" s="4" t="str">
        <f t="shared" si="52"/>
        <v>999:99.99</v>
      </c>
      <c r="AR53" s="4" t="str">
        <f t="shared" si="53"/>
        <v>999:99.99</v>
      </c>
      <c r="AS53" s="4" t="str">
        <f t="shared" si="54"/>
        <v>999:99.99</v>
      </c>
      <c r="AT53" s="4" t="str">
        <f t="shared" si="55"/>
        <v>999:99.99</v>
      </c>
      <c r="AU53" s="4" t="str">
        <f t="shared" si="27"/>
        <v/>
      </c>
      <c r="AV53" s="4" t="str">
        <f t="shared" si="28"/>
        <v/>
      </c>
    </row>
    <row r="54" spans="1:48" ht="16.5" customHeight="1">
      <c r="A54" s="7" t="str">
        <f t="shared" si="42"/>
        <v/>
      </c>
      <c r="B54" s="84"/>
      <c r="C54" s="85"/>
      <c r="D54" s="86"/>
      <c r="E54" s="86"/>
      <c r="F54" s="86"/>
      <c r="G54" s="86"/>
      <c r="H54" s="127"/>
      <c r="I54" s="114"/>
      <c r="J54" s="127"/>
      <c r="K54" s="114"/>
      <c r="L54" s="127"/>
      <c r="M54" s="114"/>
      <c r="N54" s="127"/>
      <c r="O54" s="114"/>
      <c r="P54" s="7" t="str">
        <f>IF(B54="","",YEAR(申込書!$C$60)-YEAR(申込一覧表!B54))</f>
        <v/>
      </c>
      <c r="Q54" s="11"/>
      <c r="R54" s="12">
        <f t="shared" si="29"/>
        <v>0</v>
      </c>
      <c r="S54" s="12">
        <f t="shared" si="30"/>
        <v>0</v>
      </c>
      <c r="T54" s="4" t="str">
        <f t="shared" si="31"/>
        <v/>
      </c>
      <c r="U54" s="4" t="str">
        <f t="shared" si="32"/>
        <v/>
      </c>
      <c r="V54" s="6">
        <f t="shared" si="43"/>
        <v>0</v>
      </c>
      <c r="W54" s="6" t="str">
        <f t="shared" si="44"/>
        <v/>
      </c>
      <c r="X54" s="4">
        <f t="shared" si="33"/>
        <v>0</v>
      </c>
      <c r="Y54" s="4">
        <f t="shared" si="12"/>
        <v>0</v>
      </c>
      <c r="Z54" s="4" t="str">
        <f t="shared" si="13"/>
        <v/>
      </c>
      <c r="AA54" s="4" t="str">
        <f t="shared" si="34"/>
        <v/>
      </c>
      <c r="AB54" s="12">
        <f t="shared" si="35"/>
        <v>0</v>
      </c>
      <c r="AC54" s="4" t="str">
        <f t="shared" si="36"/>
        <v/>
      </c>
      <c r="AD54" s="4">
        <v>5</v>
      </c>
      <c r="AE54" s="4" t="str">
        <f t="shared" si="37"/>
        <v xml:space="preserve"> </v>
      </c>
      <c r="AF54" s="4" t="str">
        <f t="shared" si="38"/>
        <v xml:space="preserve">  </v>
      </c>
      <c r="AG54" s="4" t="str">
        <f t="shared" si="45"/>
        <v/>
      </c>
      <c r="AH54" s="4" t="str">
        <f t="shared" si="39"/>
        <v/>
      </c>
      <c r="AI54" s="4" t="str">
        <f t="shared" si="40"/>
        <v/>
      </c>
      <c r="AJ54" s="4" t="str">
        <f t="shared" si="46"/>
        <v/>
      </c>
      <c r="AK54" s="4" t="str">
        <f t="shared" si="47"/>
        <v/>
      </c>
      <c r="AL54" s="4" t="str">
        <f t="shared" si="48"/>
        <v/>
      </c>
      <c r="AM54" s="4" t="str">
        <f t="shared" si="49"/>
        <v/>
      </c>
      <c r="AN54" s="4" t="str">
        <f t="shared" si="50"/>
        <v/>
      </c>
      <c r="AO54" s="4" t="str">
        <f t="shared" si="51"/>
        <v/>
      </c>
      <c r="AP54" s="4">
        <f t="shared" si="41"/>
        <v>0</v>
      </c>
      <c r="AQ54" s="4" t="str">
        <f t="shared" si="52"/>
        <v>999:99.99</v>
      </c>
      <c r="AR54" s="4" t="str">
        <f t="shared" si="53"/>
        <v>999:99.99</v>
      </c>
      <c r="AS54" s="4" t="str">
        <f t="shared" si="54"/>
        <v>999:99.99</v>
      </c>
      <c r="AT54" s="4" t="str">
        <f t="shared" si="55"/>
        <v>999:99.99</v>
      </c>
      <c r="AU54" s="4" t="str">
        <f t="shared" si="27"/>
        <v/>
      </c>
      <c r="AV54" s="4" t="str">
        <f t="shared" si="28"/>
        <v/>
      </c>
    </row>
    <row r="55" spans="1:48" ht="16.5" customHeight="1">
      <c r="A55" s="7" t="str">
        <f t="shared" si="42"/>
        <v/>
      </c>
      <c r="B55" s="84"/>
      <c r="C55" s="85"/>
      <c r="D55" s="86"/>
      <c r="E55" s="86"/>
      <c r="F55" s="86"/>
      <c r="G55" s="86"/>
      <c r="H55" s="127"/>
      <c r="I55" s="114"/>
      <c r="J55" s="127"/>
      <c r="K55" s="114"/>
      <c r="L55" s="127"/>
      <c r="M55" s="114"/>
      <c r="N55" s="127"/>
      <c r="O55" s="114"/>
      <c r="P55" s="7" t="str">
        <f>IF(B55="","",YEAR(申込書!$C$60)-YEAR(申込一覧表!B55))</f>
        <v/>
      </c>
      <c r="Q55" s="11"/>
      <c r="R55" s="12">
        <f t="shared" si="29"/>
        <v>0</v>
      </c>
      <c r="S55" s="12">
        <f t="shared" si="30"/>
        <v>0</v>
      </c>
      <c r="T55" s="4" t="str">
        <f t="shared" si="31"/>
        <v/>
      </c>
      <c r="U55" s="4" t="str">
        <f t="shared" si="32"/>
        <v/>
      </c>
      <c r="V55" s="6">
        <f t="shared" si="43"/>
        <v>0</v>
      </c>
      <c r="W55" s="6" t="str">
        <f t="shared" si="44"/>
        <v/>
      </c>
      <c r="X55" s="4">
        <f t="shared" si="33"/>
        <v>0</v>
      </c>
      <c r="Y55" s="4">
        <f t="shared" si="12"/>
        <v>0</v>
      </c>
      <c r="Z55" s="4" t="str">
        <f t="shared" si="13"/>
        <v/>
      </c>
      <c r="AA55" s="4" t="str">
        <f t="shared" si="34"/>
        <v/>
      </c>
      <c r="AB55" s="12">
        <f t="shared" si="35"/>
        <v>0</v>
      </c>
      <c r="AC55" s="4" t="str">
        <f t="shared" si="36"/>
        <v/>
      </c>
      <c r="AD55" s="4">
        <v>5</v>
      </c>
      <c r="AE55" s="4" t="str">
        <f t="shared" si="37"/>
        <v xml:space="preserve"> </v>
      </c>
      <c r="AF55" s="4" t="str">
        <f t="shared" si="38"/>
        <v xml:space="preserve">  </v>
      </c>
      <c r="AG55" s="4" t="str">
        <f t="shared" si="45"/>
        <v/>
      </c>
      <c r="AH55" s="4" t="str">
        <f t="shared" si="39"/>
        <v/>
      </c>
      <c r="AI55" s="4" t="str">
        <f t="shared" si="40"/>
        <v/>
      </c>
      <c r="AJ55" s="4" t="str">
        <f t="shared" si="46"/>
        <v/>
      </c>
      <c r="AK55" s="4" t="str">
        <f t="shared" si="47"/>
        <v/>
      </c>
      <c r="AL55" s="4" t="str">
        <f t="shared" si="48"/>
        <v/>
      </c>
      <c r="AM55" s="4" t="str">
        <f t="shared" si="49"/>
        <v/>
      </c>
      <c r="AN55" s="4" t="str">
        <f t="shared" si="50"/>
        <v/>
      </c>
      <c r="AO55" s="4" t="str">
        <f t="shared" si="51"/>
        <v/>
      </c>
      <c r="AP55" s="4">
        <f t="shared" si="41"/>
        <v>0</v>
      </c>
      <c r="AQ55" s="4" t="str">
        <f t="shared" si="52"/>
        <v>999:99.99</v>
      </c>
      <c r="AR55" s="4" t="str">
        <f t="shared" si="53"/>
        <v>999:99.99</v>
      </c>
      <c r="AS55" s="4" t="str">
        <f t="shared" si="54"/>
        <v>999:99.99</v>
      </c>
      <c r="AT55" s="4" t="str">
        <f t="shared" si="55"/>
        <v>999:99.99</v>
      </c>
      <c r="AU55" s="4" t="str">
        <f t="shared" si="27"/>
        <v/>
      </c>
      <c r="AV55" s="4" t="str">
        <f t="shared" si="28"/>
        <v/>
      </c>
    </row>
    <row r="56" spans="1:48" ht="16.5" customHeight="1">
      <c r="A56" s="7" t="str">
        <f t="shared" si="42"/>
        <v/>
      </c>
      <c r="B56" s="84"/>
      <c r="C56" s="85"/>
      <c r="D56" s="86"/>
      <c r="E56" s="86"/>
      <c r="F56" s="86"/>
      <c r="G56" s="86"/>
      <c r="H56" s="127"/>
      <c r="I56" s="114"/>
      <c r="J56" s="127"/>
      <c r="K56" s="114"/>
      <c r="L56" s="127"/>
      <c r="M56" s="114"/>
      <c r="N56" s="127"/>
      <c r="O56" s="114"/>
      <c r="P56" s="7" t="str">
        <f>IF(B56="","",YEAR(申込書!$C$60)-YEAR(申込一覧表!B56))</f>
        <v/>
      </c>
      <c r="Q56" s="11"/>
      <c r="R56" s="12">
        <f t="shared" si="29"/>
        <v>0</v>
      </c>
      <c r="S56" s="12">
        <f t="shared" si="30"/>
        <v>0</v>
      </c>
      <c r="T56" s="4" t="str">
        <f t="shared" si="31"/>
        <v/>
      </c>
      <c r="U56" s="4" t="str">
        <f t="shared" si="32"/>
        <v/>
      </c>
      <c r="V56" s="6">
        <f t="shared" si="43"/>
        <v>0</v>
      </c>
      <c r="W56" s="6" t="str">
        <f t="shared" si="44"/>
        <v/>
      </c>
      <c r="X56" s="4">
        <f t="shared" si="33"/>
        <v>0</v>
      </c>
      <c r="Y56" s="4">
        <f t="shared" si="12"/>
        <v>0</v>
      </c>
      <c r="Z56" s="4" t="str">
        <f t="shared" si="13"/>
        <v/>
      </c>
      <c r="AA56" s="4" t="str">
        <f t="shared" si="34"/>
        <v/>
      </c>
      <c r="AB56" s="12">
        <f t="shared" si="35"/>
        <v>0</v>
      </c>
      <c r="AC56" s="4" t="str">
        <f t="shared" si="36"/>
        <v/>
      </c>
      <c r="AD56" s="4">
        <v>5</v>
      </c>
      <c r="AE56" s="4" t="str">
        <f t="shared" si="37"/>
        <v xml:space="preserve"> </v>
      </c>
      <c r="AF56" s="4" t="str">
        <f t="shared" si="38"/>
        <v xml:space="preserve">  </v>
      </c>
      <c r="AG56" s="4" t="str">
        <f t="shared" si="45"/>
        <v/>
      </c>
      <c r="AH56" s="4" t="str">
        <f t="shared" si="39"/>
        <v/>
      </c>
      <c r="AI56" s="4" t="str">
        <f t="shared" si="40"/>
        <v/>
      </c>
      <c r="AJ56" s="4" t="str">
        <f t="shared" si="46"/>
        <v/>
      </c>
      <c r="AK56" s="4" t="str">
        <f t="shared" si="47"/>
        <v/>
      </c>
      <c r="AL56" s="4" t="str">
        <f t="shared" si="48"/>
        <v/>
      </c>
      <c r="AM56" s="4" t="str">
        <f t="shared" si="49"/>
        <v/>
      </c>
      <c r="AN56" s="4" t="str">
        <f t="shared" si="50"/>
        <v/>
      </c>
      <c r="AO56" s="4" t="str">
        <f t="shared" si="51"/>
        <v/>
      </c>
      <c r="AP56" s="4">
        <f t="shared" si="41"/>
        <v>0</v>
      </c>
      <c r="AQ56" s="4" t="str">
        <f t="shared" si="52"/>
        <v>999:99.99</v>
      </c>
      <c r="AR56" s="4" t="str">
        <f t="shared" si="53"/>
        <v>999:99.99</v>
      </c>
      <c r="AS56" s="4" t="str">
        <f t="shared" si="54"/>
        <v>999:99.99</v>
      </c>
      <c r="AT56" s="4" t="str">
        <f t="shared" si="55"/>
        <v>999:99.99</v>
      </c>
      <c r="AU56" s="4" t="str">
        <f t="shared" si="27"/>
        <v/>
      </c>
      <c r="AV56" s="4" t="str">
        <f t="shared" si="28"/>
        <v/>
      </c>
    </row>
    <row r="57" spans="1:48" ht="16.5" customHeight="1">
      <c r="A57" s="7" t="str">
        <f t="shared" si="42"/>
        <v/>
      </c>
      <c r="B57" s="84"/>
      <c r="C57" s="85"/>
      <c r="D57" s="86"/>
      <c r="E57" s="86"/>
      <c r="F57" s="86"/>
      <c r="G57" s="86"/>
      <c r="H57" s="127"/>
      <c r="I57" s="114"/>
      <c r="J57" s="127"/>
      <c r="K57" s="114"/>
      <c r="L57" s="127"/>
      <c r="M57" s="114"/>
      <c r="N57" s="127"/>
      <c r="O57" s="114"/>
      <c r="P57" s="7" t="str">
        <f>IF(B57="","",YEAR(申込書!$C$60)-YEAR(申込一覧表!B57))</f>
        <v/>
      </c>
      <c r="Q57" s="11"/>
      <c r="R57" s="12">
        <f t="shared" si="29"/>
        <v>0</v>
      </c>
      <c r="S57" s="12">
        <f t="shared" si="30"/>
        <v>0</v>
      </c>
      <c r="T57" s="4" t="str">
        <f t="shared" si="31"/>
        <v/>
      </c>
      <c r="U57" s="4" t="str">
        <f t="shared" si="32"/>
        <v/>
      </c>
      <c r="V57" s="6">
        <f t="shared" si="43"/>
        <v>0</v>
      </c>
      <c r="W57" s="6" t="str">
        <f t="shared" si="44"/>
        <v/>
      </c>
      <c r="X57" s="4">
        <f t="shared" si="33"/>
        <v>0</v>
      </c>
      <c r="Y57" s="4">
        <f t="shared" si="12"/>
        <v>0</v>
      </c>
      <c r="Z57" s="4" t="str">
        <f t="shared" si="13"/>
        <v/>
      </c>
      <c r="AA57" s="4" t="str">
        <f t="shared" si="34"/>
        <v/>
      </c>
      <c r="AB57" s="12">
        <f t="shared" si="35"/>
        <v>0</v>
      </c>
      <c r="AC57" s="4" t="str">
        <f t="shared" si="36"/>
        <v/>
      </c>
      <c r="AD57" s="4">
        <v>5</v>
      </c>
      <c r="AE57" s="4" t="str">
        <f t="shared" si="37"/>
        <v xml:space="preserve"> </v>
      </c>
      <c r="AF57" s="4" t="str">
        <f t="shared" si="38"/>
        <v xml:space="preserve">  </v>
      </c>
      <c r="AG57" s="4" t="str">
        <f t="shared" si="45"/>
        <v/>
      </c>
      <c r="AH57" s="4" t="str">
        <f t="shared" si="39"/>
        <v/>
      </c>
      <c r="AI57" s="4" t="str">
        <f t="shared" si="40"/>
        <v/>
      </c>
      <c r="AJ57" s="4" t="str">
        <f t="shared" si="46"/>
        <v/>
      </c>
      <c r="AK57" s="4" t="str">
        <f t="shared" si="47"/>
        <v/>
      </c>
      <c r="AL57" s="4" t="str">
        <f t="shared" si="48"/>
        <v/>
      </c>
      <c r="AM57" s="4" t="str">
        <f t="shared" si="49"/>
        <v/>
      </c>
      <c r="AN57" s="4" t="str">
        <f t="shared" si="50"/>
        <v/>
      </c>
      <c r="AO57" s="4" t="str">
        <f t="shared" si="51"/>
        <v/>
      </c>
      <c r="AP57" s="4">
        <f t="shared" si="41"/>
        <v>0</v>
      </c>
      <c r="AQ57" s="4" t="str">
        <f t="shared" si="52"/>
        <v>999:99.99</v>
      </c>
      <c r="AR57" s="4" t="str">
        <f t="shared" si="53"/>
        <v>999:99.99</v>
      </c>
      <c r="AS57" s="4" t="str">
        <f t="shared" si="54"/>
        <v>999:99.99</v>
      </c>
      <c r="AT57" s="4" t="str">
        <f t="shared" si="55"/>
        <v>999:99.99</v>
      </c>
      <c r="AU57" s="4" t="str">
        <f t="shared" si="27"/>
        <v/>
      </c>
      <c r="AV57" s="4" t="str">
        <f t="shared" si="28"/>
        <v/>
      </c>
    </row>
    <row r="58" spans="1:48" ht="16.5" customHeight="1">
      <c r="A58" s="7" t="str">
        <f t="shared" si="42"/>
        <v/>
      </c>
      <c r="B58" s="84"/>
      <c r="C58" s="85"/>
      <c r="D58" s="86"/>
      <c r="E58" s="86"/>
      <c r="F58" s="86"/>
      <c r="G58" s="86"/>
      <c r="H58" s="127"/>
      <c r="I58" s="114"/>
      <c r="J58" s="127"/>
      <c r="K58" s="114"/>
      <c r="L58" s="127"/>
      <c r="M58" s="114"/>
      <c r="N58" s="127"/>
      <c r="O58" s="114"/>
      <c r="P58" s="7" t="str">
        <f>IF(B58="","",YEAR(申込書!$C$60)-YEAR(申込一覧表!B58))</f>
        <v/>
      </c>
      <c r="Q58" s="11"/>
      <c r="R58" s="12">
        <f t="shared" si="29"/>
        <v>0</v>
      </c>
      <c r="S58" s="12">
        <f t="shared" si="30"/>
        <v>0</v>
      </c>
      <c r="T58" s="4" t="str">
        <f t="shared" si="31"/>
        <v/>
      </c>
      <c r="U58" s="4" t="str">
        <f t="shared" si="32"/>
        <v/>
      </c>
      <c r="V58" s="6">
        <f t="shared" si="43"/>
        <v>0</v>
      </c>
      <c r="W58" s="6" t="str">
        <f t="shared" si="44"/>
        <v/>
      </c>
      <c r="X58" s="4">
        <f t="shared" si="33"/>
        <v>0</v>
      </c>
      <c r="Y58" s="4">
        <f t="shared" si="12"/>
        <v>0</v>
      </c>
      <c r="Z58" s="4" t="str">
        <f t="shared" si="13"/>
        <v/>
      </c>
      <c r="AA58" s="4" t="str">
        <f t="shared" si="34"/>
        <v/>
      </c>
      <c r="AB58" s="12">
        <f t="shared" si="35"/>
        <v>0</v>
      </c>
      <c r="AC58" s="4" t="str">
        <f t="shared" si="36"/>
        <v/>
      </c>
      <c r="AD58" s="4">
        <v>5</v>
      </c>
      <c r="AE58" s="4" t="str">
        <f t="shared" si="37"/>
        <v xml:space="preserve"> </v>
      </c>
      <c r="AF58" s="4" t="str">
        <f t="shared" si="38"/>
        <v xml:space="preserve">  </v>
      </c>
      <c r="AG58" s="4" t="str">
        <f t="shared" si="45"/>
        <v/>
      </c>
      <c r="AH58" s="4" t="str">
        <f t="shared" si="39"/>
        <v/>
      </c>
      <c r="AI58" s="4" t="str">
        <f t="shared" si="40"/>
        <v/>
      </c>
      <c r="AJ58" s="4" t="str">
        <f t="shared" si="46"/>
        <v/>
      </c>
      <c r="AK58" s="4" t="str">
        <f t="shared" si="47"/>
        <v/>
      </c>
      <c r="AL58" s="4" t="str">
        <f t="shared" si="48"/>
        <v/>
      </c>
      <c r="AM58" s="4" t="str">
        <f t="shared" si="49"/>
        <v/>
      </c>
      <c r="AN58" s="4" t="str">
        <f t="shared" si="50"/>
        <v/>
      </c>
      <c r="AO58" s="4" t="str">
        <f t="shared" si="51"/>
        <v/>
      </c>
      <c r="AP58" s="4">
        <f t="shared" si="41"/>
        <v>0</v>
      </c>
      <c r="AQ58" s="4" t="str">
        <f t="shared" si="52"/>
        <v>999:99.99</v>
      </c>
      <c r="AR58" s="4" t="str">
        <f t="shared" si="53"/>
        <v>999:99.99</v>
      </c>
      <c r="AS58" s="4" t="str">
        <f t="shared" si="54"/>
        <v>999:99.99</v>
      </c>
      <c r="AT58" s="4" t="str">
        <f t="shared" si="55"/>
        <v>999:99.99</v>
      </c>
      <c r="AU58" s="4" t="str">
        <f t="shared" si="27"/>
        <v/>
      </c>
      <c r="AV58" s="4" t="str">
        <f t="shared" si="28"/>
        <v/>
      </c>
    </row>
    <row r="59" spans="1:48" ht="16.5" customHeight="1">
      <c r="A59" s="7" t="str">
        <f t="shared" si="42"/>
        <v/>
      </c>
      <c r="B59" s="84"/>
      <c r="C59" s="85"/>
      <c r="D59" s="86"/>
      <c r="E59" s="86"/>
      <c r="F59" s="86"/>
      <c r="G59" s="86"/>
      <c r="H59" s="127"/>
      <c r="I59" s="114"/>
      <c r="J59" s="127"/>
      <c r="K59" s="114"/>
      <c r="L59" s="127"/>
      <c r="M59" s="114"/>
      <c r="N59" s="127"/>
      <c r="O59" s="114"/>
      <c r="P59" s="7" t="str">
        <f>IF(B59="","",YEAR(申込書!$C$60)-YEAR(申込一覧表!B59))</f>
        <v/>
      </c>
      <c r="Q59" s="11"/>
      <c r="R59" s="12">
        <f t="shared" si="29"/>
        <v>0</v>
      </c>
      <c r="S59" s="12">
        <f t="shared" si="30"/>
        <v>0</v>
      </c>
      <c r="T59" s="4" t="str">
        <f t="shared" si="31"/>
        <v/>
      </c>
      <c r="U59" s="4" t="str">
        <f t="shared" si="32"/>
        <v/>
      </c>
      <c r="V59" s="6">
        <f t="shared" si="43"/>
        <v>0</v>
      </c>
      <c r="W59" s="6" t="str">
        <f t="shared" si="44"/>
        <v/>
      </c>
      <c r="X59" s="4">
        <f t="shared" si="33"/>
        <v>0</v>
      </c>
      <c r="Y59" s="4">
        <f t="shared" si="12"/>
        <v>0</v>
      </c>
      <c r="Z59" s="4" t="str">
        <f t="shared" si="13"/>
        <v/>
      </c>
      <c r="AA59" s="4" t="str">
        <f t="shared" si="34"/>
        <v/>
      </c>
      <c r="AB59" s="12">
        <f t="shared" si="35"/>
        <v>0</v>
      </c>
      <c r="AC59" s="4" t="str">
        <f t="shared" si="36"/>
        <v/>
      </c>
      <c r="AD59" s="4">
        <v>5</v>
      </c>
      <c r="AE59" s="4" t="str">
        <f t="shared" si="37"/>
        <v xml:space="preserve"> </v>
      </c>
      <c r="AF59" s="4" t="str">
        <f t="shared" si="38"/>
        <v xml:space="preserve">  </v>
      </c>
      <c r="AG59" s="4" t="str">
        <f t="shared" si="45"/>
        <v/>
      </c>
      <c r="AH59" s="4" t="str">
        <f t="shared" si="39"/>
        <v/>
      </c>
      <c r="AI59" s="4" t="str">
        <f t="shared" si="40"/>
        <v/>
      </c>
      <c r="AJ59" s="4" t="str">
        <f t="shared" si="46"/>
        <v/>
      </c>
      <c r="AK59" s="4" t="str">
        <f t="shared" si="47"/>
        <v/>
      </c>
      <c r="AL59" s="4" t="str">
        <f t="shared" si="48"/>
        <v/>
      </c>
      <c r="AM59" s="4" t="str">
        <f t="shared" si="49"/>
        <v/>
      </c>
      <c r="AN59" s="4" t="str">
        <f t="shared" si="50"/>
        <v/>
      </c>
      <c r="AO59" s="4" t="str">
        <f t="shared" si="51"/>
        <v/>
      </c>
      <c r="AP59" s="4">
        <f t="shared" si="41"/>
        <v>0</v>
      </c>
      <c r="AQ59" s="4" t="str">
        <f t="shared" si="52"/>
        <v>999:99.99</v>
      </c>
      <c r="AR59" s="4" t="str">
        <f t="shared" si="53"/>
        <v>999:99.99</v>
      </c>
      <c r="AS59" s="4" t="str">
        <f t="shared" si="54"/>
        <v>999:99.99</v>
      </c>
      <c r="AT59" s="4" t="str">
        <f t="shared" si="55"/>
        <v>999:99.99</v>
      </c>
      <c r="AU59" s="4" t="str">
        <f t="shared" si="27"/>
        <v/>
      </c>
      <c r="AV59" s="4" t="str">
        <f t="shared" si="28"/>
        <v/>
      </c>
    </row>
    <row r="60" spans="1:48" ht="16.5" customHeight="1">
      <c r="A60" s="7" t="str">
        <f t="shared" si="42"/>
        <v/>
      </c>
      <c r="B60" s="84"/>
      <c r="C60" s="85"/>
      <c r="D60" s="86"/>
      <c r="E60" s="86"/>
      <c r="F60" s="86"/>
      <c r="G60" s="86"/>
      <c r="H60" s="127"/>
      <c r="I60" s="114"/>
      <c r="J60" s="127"/>
      <c r="K60" s="114"/>
      <c r="L60" s="127"/>
      <c r="M60" s="114"/>
      <c r="N60" s="127"/>
      <c r="O60" s="114"/>
      <c r="P60" s="7" t="str">
        <f>IF(B60="","",YEAR(申込書!$C$60)-YEAR(申込一覧表!B60))</f>
        <v/>
      </c>
      <c r="Q60" s="11"/>
      <c r="R60" s="12">
        <f t="shared" si="29"/>
        <v>0</v>
      </c>
      <c r="S60" s="12">
        <f t="shared" si="30"/>
        <v>0</v>
      </c>
      <c r="T60" s="4" t="str">
        <f t="shared" si="31"/>
        <v/>
      </c>
      <c r="U60" s="4" t="str">
        <f t="shared" si="32"/>
        <v/>
      </c>
      <c r="V60" s="6">
        <f t="shared" si="43"/>
        <v>0</v>
      </c>
      <c r="W60" s="6" t="str">
        <f t="shared" si="44"/>
        <v/>
      </c>
      <c r="X60" s="4">
        <f t="shared" si="33"/>
        <v>0</v>
      </c>
      <c r="Y60" s="4">
        <f t="shared" si="12"/>
        <v>0</v>
      </c>
      <c r="Z60" s="4" t="str">
        <f t="shared" si="13"/>
        <v/>
      </c>
      <c r="AA60" s="4" t="str">
        <f t="shared" si="34"/>
        <v/>
      </c>
      <c r="AB60" s="12">
        <f t="shared" si="35"/>
        <v>0</v>
      </c>
      <c r="AC60" s="4" t="str">
        <f t="shared" si="36"/>
        <v/>
      </c>
      <c r="AD60" s="4">
        <v>5</v>
      </c>
      <c r="AE60" s="4" t="str">
        <f t="shared" si="37"/>
        <v xml:space="preserve"> </v>
      </c>
      <c r="AF60" s="4" t="str">
        <f t="shared" si="38"/>
        <v xml:space="preserve">  </v>
      </c>
      <c r="AG60" s="4" t="str">
        <f t="shared" si="45"/>
        <v/>
      </c>
      <c r="AH60" s="4" t="str">
        <f t="shared" si="39"/>
        <v/>
      </c>
      <c r="AI60" s="4" t="str">
        <f t="shared" si="40"/>
        <v/>
      </c>
      <c r="AJ60" s="4" t="str">
        <f t="shared" si="46"/>
        <v/>
      </c>
      <c r="AK60" s="4" t="str">
        <f t="shared" si="47"/>
        <v/>
      </c>
      <c r="AL60" s="4" t="str">
        <f t="shared" si="48"/>
        <v/>
      </c>
      <c r="AM60" s="4" t="str">
        <f t="shared" si="49"/>
        <v/>
      </c>
      <c r="AN60" s="4" t="str">
        <f t="shared" si="50"/>
        <v/>
      </c>
      <c r="AO60" s="4" t="str">
        <f t="shared" si="51"/>
        <v/>
      </c>
      <c r="AP60" s="4">
        <f t="shared" si="41"/>
        <v>0</v>
      </c>
      <c r="AQ60" s="4" t="str">
        <f t="shared" si="52"/>
        <v>999:99.99</v>
      </c>
      <c r="AR60" s="4" t="str">
        <f t="shared" si="53"/>
        <v>999:99.99</v>
      </c>
      <c r="AS60" s="4" t="str">
        <f t="shared" si="54"/>
        <v>999:99.99</v>
      </c>
      <c r="AT60" s="4" t="str">
        <f t="shared" si="55"/>
        <v>999:99.99</v>
      </c>
      <c r="AU60" s="4" t="str">
        <f t="shared" si="27"/>
        <v/>
      </c>
      <c r="AV60" s="4" t="str">
        <f t="shared" si="28"/>
        <v/>
      </c>
    </row>
    <row r="61" spans="1:48" ht="16.5" customHeight="1">
      <c r="A61" s="7" t="str">
        <f t="shared" si="42"/>
        <v/>
      </c>
      <c r="B61" s="84"/>
      <c r="C61" s="85"/>
      <c r="D61" s="86"/>
      <c r="E61" s="86"/>
      <c r="F61" s="86"/>
      <c r="G61" s="86"/>
      <c r="H61" s="127"/>
      <c r="I61" s="114"/>
      <c r="J61" s="127"/>
      <c r="K61" s="114"/>
      <c r="L61" s="127"/>
      <c r="M61" s="114"/>
      <c r="N61" s="127"/>
      <c r="O61" s="114"/>
      <c r="P61" s="7" t="str">
        <f>IF(B61="","",YEAR(申込書!$C$60)-YEAR(申込一覧表!B61))</f>
        <v/>
      </c>
      <c r="Q61" s="11"/>
      <c r="R61" s="12">
        <f t="shared" si="29"/>
        <v>0</v>
      </c>
      <c r="S61" s="12">
        <f t="shared" si="30"/>
        <v>0</v>
      </c>
      <c r="T61" s="4" t="str">
        <f t="shared" si="31"/>
        <v/>
      </c>
      <c r="U61" s="4" t="str">
        <f t="shared" si="32"/>
        <v/>
      </c>
      <c r="V61" s="6">
        <f t="shared" si="43"/>
        <v>0</v>
      </c>
      <c r="W61" s="6" t="str">
        <f t="shared" si="44"/>
        <v/>
      </c>
      <c r="X61" s="4">
        <f t="shared" si="33"/>
        <v>0</v>
      </c>
      <c r="Y61" s="4">
        <f t="shared" si="12"/>
        <v>0</v>
      </c>
      <c r="Z61" s="4" t="str">
        <f t="shared" si="13"/>
        <v/>
      </c>
      <c r="AA61" s="4" t="str">
        <f t="shared" si="34"/>
        <v/>
      </c>
      <c r="AB61" s="12">
        <f t="shared" si="35"/>
        <v>0</v>
      </c>
      <c r="AC61" s="4" t="str">
        <f t="shared" si="36"/>
        <v/>
      </c>
      <c r="AD61" s="4">
        <v>5</v>
      </c>
      <c r="AE61" s="4" t="str">
        <f t="shared" si="37"/>
        <v xml:space="preserve"> </v>
      </c>
      <c r="AF61" s="4" t="str">
        <f t="shared" si="38"/>
        <v xml:space="preserve">  </v>
      </c>
      <c r="AG61" s="4" t="str">
        <f t="shared" si="45"/>
        <v/>
      </c>
      <c r="AH61" s="4" t="str">
        <f t="shared" si="39"/>
        <v/>
      </c>
      <c r="AI61" s="4" t="str">
        <f t="shared" si="40"/>
        <v/>
      </c>
      <c r="AJ61" s="4" t="str">
        <f t="shared" si="46"/>
        <v/>
      </c>
      <c r="AK61" s="4" t="str">
        <f t="shared" si="47"/>
        <v/>
      </c>
      <c r="AL61" s="4" t="str">
        <f t="shared" si="48"/>
        <v/>
      </c>
      <c r="AM61" s="4" t="str">
        <f t="shared" si="49"/>
        <v/>
      </c>
      <c r="AN61" s="4" t="str">
        <f t="shared" si="50"/>
        <v/>
      </c>
      <c r="AO61" s="4" t="str">
        <f t="shared" si="51"/>
        <v/>
      </c>
      <c r="AP61" s="4">
        <f t="shared" si="41"/>
        <v>0</v>
      </c>
      <c r="AQ61" s="4" t="str">
        <f t="shared" si="52"/>
        <v>999:99.99</v>
      </c>
      <c r="AR61" s="4" t="str">
        <f t="shared" si="53"/>
        <v>999:99.99</v>
      </c>
      <c r="AS61" s="4" t="str">
        <f t="shared" si="54"/>
        <v>999:99.99</v>
      </c>
      <c r="AT61" s="4" t="str">
        <f t="shared" si="55"/>
        <v>999:99.99</v>
      </c>
      <c r="AU61" s="4" t="str">
        <f t="shared" si="27"/>
        <v/>
      </c>
      <c r="AV61" s="4" t="str">
        <f t="shared" si="28"/>
        <v/>
      </c>
    </row>
    <row r="62" spans="1:48" ht="16.5" customHeight="1">
      <c r="A62" s="7" t="str">
        <f t="shared" si="42"/>
        <v/>
      </c>
      <c r="B62" s="84"/>
      <c r="C62" s="85"/>
      <c r="D62" s="86"/>
      <c r="E62" s="86"/>
      <c r="F62" s="86"/>
      <c r="G62" s="86"/>
      <c r="H62" s="127"/>
      <c r="I62" s="114"/>
      <c r="J62" s="127"/>
      <c r="K62" s="114"/>
      <c r="L62" s="127"/>
      <c r="M62" s="114"/>
      <c r="N62" s="127"/>
      <c r="O62" s="114"/>
      <c r="P62" s="7" t="str">
        <f>IF(B62="","",YEAR(申込書!$C$60)-YEAR(申込一覧表!B62))</f>
        <v/>
      </c>
      <c r="Q62" s="11"/>
      <c r="R62" s="12">
        <f t="shared" si="29"/>
        <v>0</v>
      </c>
      <c r="S62" s="12">
        <f t="shared" si="30"/>
        <v>0</v>
      </c>
      <c r="T62" s="4" t="str">
        <f t="shared" si="31"/>
        <v/>
      </c>
      <c r="U62" s="4" t="str">
        <f t="shared" si="32"/>
        <v/>
      </c>
      <c r="V62" s="6">
        <f t="shared" si="43"/>
        <v>0</v>
      </c>
      <c r="W62" s="6" t="str">
        <f t="shared" si="44"/>
        <v/>
      </c>
      <c r="X62" s="4">
        <f t="shared" si="33"/>
        <v>0</v>
      </c>
      <c r="Y62" s="4">
        <f t="shared" si="12"/>
        <v>0</v>
      </c>
      <c r="Z62" s="4" t="str">
        <f t="shared" si="13"/>
        <v/>
      </c>
      <c r="AA62" s="4" t="str">
        <f t="shared" si="34"/>
        <v/>
      </c>
      <c r="AB62" s="12">
        <f t="shared" si="35"/>
        <v>0</v>
      </c>
      <c r="AC62" s="4" t="str">
        <f t="shared" si="36"/>
        <v/>
      </c>
      <c r="AD62" s="4">
        <v>5</v>
      </c>
      <c r="AE62" s="4" t="str">
        <f t="shared" si="37"/>
        <v xml:space="preserve"> </v>
      </c>
      <c r="AF62" s="4" t="str">
        <f t="shared" si="38"/>
        <v xml:space="preserve">  </v>
      </c>
      <c r="AG62" s="4" t="str">
        <f t="shared" si="45"/>
        <v/>
      </c>
      <c r="AH62" s="4" t="str">
        <f t="shared" si="39"/>
        <v/>
      </c>
      <c r="AI62" s="4" t="str">
        <f t="shared" si="40"/>
        <v/>
      </c>
      <c r="AJ62" s="4" t="str">
        <f t="shared" si="46"/>
        <v/>
      </c>
      <c r="AK62" s="4" t="str">
        <f t="shared" si="47"/>
        <v/>
      </c>
      <c r="AL62" s="4" t="str">
        <f t="shared" si="48"/>
        <v/>
      </c>
      <c r="AM62" s="4" t="str">
        <f t="shared" si="49"/>
        <v/>
      </c>
      <c r="AN62" s="4" t="str">
        <f t="shared" si="50"/>
        <v/>
      </c>
      <c r="AO62" s="4" t="str">
        <f t="shared" si="51"/>
        <v/>
      </c>
      <c r="AP62" s="4">
        <f t="shared" si="41"/>
        <v>0</v>
      </c>
      <c r="AQ62" s="4" t="str">
        <f t="shared" si="52"/>
        <v>999:99.99</v>
      </c>
      <c r="AR62" s="4" t="str">
        <f t="shared" si="53"/>
        <v>999:99.99</v>
      </c>
      <c r="AS62" s="4" t="str">
        <f t="shared" si="54"/>
        <v>999:99.99</v>
      </c>
      <c r="AT62" s="4" t="str">
        <f t="shared" si="55"/>
        <v>999:99.99</v>
      </c>
      <c r="AU62" s="4" t="str">
        <f t="shared" si="27"/>
        <v/>
      </c>
      <c r="AV62" s="4" t="str">
        <f t="shared" si="28"/>
        <v/>
      </c>
    </row>
    <row r="63" spans="1:48" ht="16.5" customHeight="1">
      <c r="A63" s="7" t="str">
        <f t="shared" si="42"/>
        <v/>
      </c>
      <c r="B63" s="84"/>
      <c r="C63" s="85"/>
      <c r="D63" s="86"/>
      <c r="E63" s="86"/>
      <c r="F63" s="86"/>
      <c r="G63" s="86"/>
      <c r="H63" s="127"/>
      <c r="I63" s="114"/>
      <c r="J63" s="127"/>
      <c r="K63" s="114"/>
      <c r="L63" s="127"/>
      <c r="M63" s="114"/>
      <c r="N63" s="127"/>
      <c r="O63" s="114"/>
      <c r="P63" s="7" t="str">
        <f>IF(B63="","",YEAR(申込書!$C$60)-YEAR(申込一覧表!B63))</f>
        <v/>
      </c>
      <c r="Q63" s="11"/>
      <c r="R63" s="12">
        <f t="shared" si="29"/>
        <v>0</v>
      </c>
      <c r="S63" s="12">
        <f t="shared" si="30"/>
        <v>0</v>
      </c>
      <c r="T63" s="4" t="str">
        <f t="shared" si="31"/>
        <v/>
      </c>
      <c r="U63" s="4" t="str">
        <f t="shared" si="32"/>
        <v/>
      </c>
      <c r="V63" s="6">
        <f t="shared" si="43"/>
        <v>0</v>
      </c>
      <c r="W63" s="6" t="str">
        <f t="shared" si="44"/>
        <v/>
      </c>
      <c r="X63" s="4">
        <f t="shared" si="33"/>
        <v>0</v>
      </c>
      <c r="Y63" s="4">
        <f t="shared" si="12"/>
        <v>0</v>
      </c>
      <c r="Z63" s="4" t="str">
        <f t="shared" si="13"/>
        <v/>
      </c>
      <c r="AA63" s="4" t="str">
        <f t="shared" si="34"/>
        <v/>
      </c>
      <c r="AB63" s="12">
        <f t="shared" si="35"/>
        <v>0</v>
      </c>
      <c r="AC63" s="4" t="str">
        <f t="shared" si="36"/>
        <v/>
      </c>
      <c r="AD63" s="4">
        <v>5</v>
      </c>
      <c r="AE63" s="4" t="str">
        <f t="shared" si="37"/>
        <v xml:space="preserve"> </v>
      </c>
      <c r="AF63" s="4" t="str">
        <f t="shared" si="38"/>
        <v xml:space="preserve">  </v>
      </c>
      <c r="AG63" s="4" t="str">
        <f t="shared" si="45"/>
        <v/>
      </c>
      <c r="AH63" s="4" t="str">
        <f t="shared" si="39"/>
        <v/>
      </c>
      <c r="AI63" s="4" t="str">
        <f t="shared" si="40"/>
        <v/>
      </c>
      <c r="AJ63" s="4" t="str">
        <f t="shared" si="46"/>
        <v/>
      </c>
      <c r="AK63" s="4" t="str">
        <f t="shared" si="47"/>
        <v/>
      </c>
      <c r="AL63" s="4" t="str">
        <f t="shared" si="48"/>
        <v/>
      </c>
      <c r="AM63" s="4" t="str">
        <f t="shared" si="49"/>
        <v/>
      </c>
      <c r="AN63" s="4" t="str">
        <f t="shared" si="50"/>
        <v/>
      </c>
      <c r="AO63" s="4" t="str">
        <f t="shared" si="51"/>
        <v/>
      </c>
      <c r="AP63" s="4">
        <f t="shared" si="41"/>
        <v>0</v>
      </c>
      <c r="AQ63" s="4" t="str">
        <f t="shared" si="52"/>
        <v>999:99.99</v>
      </c>
      <c r="AR63" s="4" t="str">
        <f t="shared" si="53"/>
        <v>999:99.99</v>
      </c>
      <c r="AS63" s="4" t="str">
        <f t="shared" si="54"/>
        <v>999:99.99</v>
      </c>
      <c r="AT63" s="4" t="str">
        <f t="shared" si="55"/>
        <v>999:99.99</v>
      </c>
      <c r="AU63" s="4" t="str">
        <f t="shared" si="27"/>
        <v/>
      </c>
      <c r="AV63" s="4" t="str">
        <f t="shared" si="28"/>
        <v/>
      </c>
    </row>
    <row r="64" spans="1:48" ht="16.5" customHeight="1">
      <c r="A64" s="7" t="str">
        <f t="shared" si="42"/>
        <v/>
      </c>
      <c r="B64" s="84"/>
      <c r="C64" s="85"/>
      <c r="D64" s="86"/>
      <c r="E64" s="86"/>
      <c r="F64" s="86"/>
      <c r="G64" s="86"/>
      <c r="H64" s="127"/>
      <c r="I64" s="114"/>
      <c r="J64" s="127"/>
      <c r="K64" s="114"/>
      <c r="L64" s="127"/>
      <c r="M64" s="114"/>
      <c r="N64" s="127"/>
      <c r="O64" s="114"/>
      <c r="P64" s="7" t="str">
        <f>IF(B64="","",YEAR(申込書!$C$60)-YEAR(申込一覧表!B64))</f>
        <v/>
      </c>
      <c r="Q64" s="11"/>
      <c r="R64" s="12">
        <f t="shared" si="29"/>
        <v>0</v>
      </c>
      <c r="S64" s="12">
        <f t="shared" si="30"/>
        <v>0</v>
      </c>
      <c r="T64" s="4" t="str">
        <f t="shared" si="31"/>
        <v/>
      </c>
      <c r="U64" s="4" t="str">
        <f t="shared" si="32"/>
        <v/>
      </c>
      <c r="V64" s="6">
        <f t="shared" si="43"/>
        <v>0</v>
      </c>
      <c r="W64" s="6" t="str">
        <f t="shared" si="44"/>
        <v/>
      </c>
      <c r="X64" s="4">
        <f t="shared" si="33"/>
        <v>0</v>
      </c>
      <c r="Y64" s="4">
        <f t="shared" si="12"/>
        <v>0</v>
      </c>
      <c r="Z64" s="4" t="str">
        <f t="shared" si="13"/>
        <v/>
      </c>
      <c r="AA64" s="4" t="str">
        <f t="shared" si="34"/>
        <v/>
      </c>
      <c r="AB64" s="12">
        <f t="shared" si="35"/>
        <v>0</v>
      </c>
      <c r="AC64" s="4" t="str">
        <f t="shared" si="36"/>
        <v/>
      </c>
      <c r="AD64" s="4">
        <v>5</v>
      </c>
      <c r="AE64" s="4" t="str">
        <f t="shared" si="37"/>
        <v xml:space="preserve"> </v>
      </c>
      <c r="AF64" s="4" t="str">
        <f t="shared" si="38"/>
        <v xml:space="preserve">  </v>
      </c>
      <c r="AG64" s="4" t="str">
        <f t="shared" si="45"/>
        <v/>
      </c>
      <c r="AH64" s="4" t="str">
        <f t="shared" si="39"/>
        <v/>
      </c>
      <c r="AI64" s="4" t="str">
        <f t="shared" si="40"/>
        <v/>
      </c>
      <c r="AJ64" s="4" t="str">
        <f t="shared" si="46"/>
        <v/>
      </c>
      <c r="AK64" s="4" t="str">
        <f t="shared" si="47"/>
        <v/>
      </c>
      <c r="AL64" s="4" t="str">
        <f t="shared" si="48"/>
        <v/>
      </c>
      <c r="AM64" s="4" t="str">
        <f t="shared" si="49"/>
        <v/>
      </c>
      <c r="AN64" s="4" t="str">
        <f t="shared" si="50"/>
        <v/>
      </c>
      <c r="AO64" s="4" t="str">
        <f t="shared" si="51"/>
        <v/>
      </c>
      <c r="AP64" s="4">
        <f t="shared" si="41"/>
        <v>0</v>
      </c>
      <c r="AQ64" s="4" t="str">
        <f t="shared" si="52"/>
        <v>999:99.99</v>
      </c>
      <c r="AR64" s="4" t="str">
        <f t="shared" si="53"/>
        <v>999:99.99</v>
      </c>
      <c r="AS64" s="4" t="str">
        <f t="shared" si="54"/>
        <v>999:99.99</v>
      </c>
      <c r="AT64" s="4" t="str">
        <f t="shared" si="55"/>
        <v>999:99.99</v>
      </c>
      <c r="AU64" s="4" t="str">
        <f t="shared" si="27"/>
        <v/>
      </c>
      <c r="AV64" s="4" t="str">
        <f t="shared" si="28"/>
        <v/>
      </c>
    </row>
    <row r="65" spans="1:48" ht="16.5" customHeight="1">
      <c r="A65" s="7" t="str">
        <f t="shared" si="42"/>
        <v/>
      </c>
      <c r="B65" s="84"/>
      <c r="C65" s="85"/>
      <c r="D65" s="86"/>
      <c r="E65" s="86"/>
      <c r="F65" s="86"/>
      <c r="G65" s="86"/>
      <c r="H65" s="127"/>
      <c r="I65" s="114"/>
      <c r="J65" s="127"/>
      <c r="K65" s="114"/>
      <c r="L65" s="127"/>
      <c r="M65" s="114"/>
      <c r="N65" s="127"/>
      <c r="O65" s="114"/>
      <c r="P65" s="7" t="str">
        <f>IF(B65="","",YEAR(申込書!$C$60)-YEAR(申込一覧表!B65))</f>
        <v/>
      </c>
      <c r="Q65" s="11"/>
      <c r="R65" s="12">
        <f t="shared" si="29"/>
        <v>0</v>
      </c>
      <c r="S65" s="12">
        <f t="shared" si="30"/>
        <v>0</v>
      </c>
      <c r="T65" s="4" t="str">
        <f t="shared" si="31"/>
        <v/>
      </c>
      <c r="U65" s="4" t="str">
        <f t="shared" si="32"/>
        <v/>
      </c>
      <c r="V65" s="6">
        <f t="shared" si="43"/>
        <v>0</v>
      </c>
      <c r="W65" s="6" t="str">
        <f t="shared" si="44"/>
        <v/>
      </c>
      <c r="X65" s="4">
        <f t="shared" si="33"/>
        <v>0</v>
      </c>
      <c r="Y65" s="4">
        <f t="shared" si="12"/>
        <v>0</v>
      </c>
      <c r="Z65" s="4" t="str">
        <f t="shared" si="13"/>
        <v/>
      </c>
      <c r="AA65" s="4" t="str">
        <f t="shared" si="34"/>
        <v/>
      </c>
      <c r="AB65" s="12">
        <f t="shared" si="35"/>
        <v>0</v>
      </c>
      <c r="AC65" s="4" t="str">
        <f t="shared" si="36"/>
        <v/>
      </c>
      <c r="AD65" s="4">
        <v>5</v>
      </c>
      <c r="AE65" s="4" t="str">
        <f t="shared" si="37"/>
        <v xml:space="preserve"> </v>
      </c>
      <c r="AF65" s="4" t="str">
        <f t="shared" si="38"/>
        <v xml:space="preserve">  </v>
      </c>
      <c r="AG65" s="4" t="str">
        <f t="shared" si="45"/>
        <v/>
      </c>
      <c r="AH65" s="4" t="str">
        <f t="shared" si="39"/>
        <v/>
      </c>
      <c r="AI65" s="4" t="str">
        <f t="shared" si="40"/>
        <v/>
      </c>
      <c r="AJ65" s="4" t="str">
        <f t="shared" si="46"/>
        <v/>
      </c>
      <c r="AK65" s="4" t="str">
        <f t="shared" si="47"/>
        <v/>
      </c>
      <c r="AL65" s="4" t="str">
        <f t="shared" si="48"/>
        <v/>
      </c>
      <c r="AM65" s="4" t="str">
        <f t="shared" si="49"/>
        <v/>
      </c>
      <c r="AN65" s="4" t="str">
        <f t="shared" si="50"/>
        <v/>
      </c>
      <c r="AO65" s="4" t="str">
        <f t="shared" si="51"/>
        <v/>
      </c>
      <c r="AP65" s="4">
        <f t="shared" si="41"/>
        <v>0</v>
      </c>
      <c r="AQ65" s="4" t="str">
        <f t="shared" si="52"/>
        <v>999:99.99</v>
      </c>
      <c r="AR65" s="4" t="str">
        <f t="shared" si="53"/>
        <v>999:99.99</v>
      </c>
      <c r="AS65" s="4" t="str">
        <f t="shared" si="54"/>
        <v>999:99.99</v>
      </c>
      <c r="AT65" s="4" t="str">
        <f t="shared" si="55"/>
        <v>999:99.99</v>
      </c>
      <c r="AU65" s="4" t="str">
        <f t="shared" si="27"/>
        <v/>
      </c>
      <c r="AV65" s="4" t="str">
        <f t="shared" si="28"/>
        <v/>
      </c>
    </row>
    <row r="66" spans="1:48" ht="16.5" customHeight="1">
      <c r="A66" s="7" t="str">
        <f t="shared" si="42"/>
        <v/>
      </c>
      <c r="B66" s="84"/>
      <c r="C66" s="85"/>
      <c r="D66" s="86"/>
      <c r="E66" s="86"/>
      <c r="F66" s="86"/>
      <c r="G66" s="86"/>
      <c r="H66" s="127"/>
      <c r="I66" s="114"/>
      <c r="J66" s="127"/>
      <c r="K66" s="114"/>
      <c r="L66" s="127"/>
      <c r="M66" s="114"/>
      <c r="N66" s="127"/>
      <c r="O66" s="114"/>
      <c r="P66" s="7" t="str">
        <f>IF(B66="","",YEAR(申込書!$C$60)-YEAR(申込一覧表!B66))</f>
        <v/>
      </c>
      <c r="Q66" s="11"/>
      <c r="R66" s="12">
        <f t="shared" si="29"/>
        <v>0</v>
      </c>
      <c r="S66" s="12">
        <f t="shared" si="30"/>
        <v>0</v>
      </c>
      <c r="T66" s="4" t="str">
        <f t="shared" si="31"/>
        <v/>
      </c>
      <c r="U66" s="4" t="str">
        <f t="shared" si="32"/>
        <v/>
      </c>
      <c r="V66" s="6">
        <f t="shared" si="43"/>
        <v>0</v>
      </c>
      <c r="W66" s="6" t="str">
        <f t="shared" si="44"/>
        <v/>
      </c>
      <c r="X66" s="4">
        <f t="shared" si="33"/>
        <v>0</v>
      </c>
      <c r="Y66" s="4">
        <f t="shared" si="12"/>
        <v>0</v>
      </c>
      <c r="Z66" s="4" t="str">
        <f t="shared" si="13"/>
        <v/>
      </c>
      <c r="AA66" s="4" t="str">
        <f t="shared" si="34"/>
        <v/>
      </c>
      <c r="AB66" s="12">
        <f t="shared" si="35"/>
        <v>0</v>
      </c>
      <c r="AC66" s="4" t="str">
        <f t="shared" si="36"/>
        <v/>
      </c>
      <c r="AD66" s="4">
        <v>5</v>
      </c>
      <c r="AE66" s="4" t="str">
        <f t="shared" si="37"/>
        <v xml:space="preserve"> </v>
      </c>
      <c r="AF66" s="4" t="str">
        <f t="shared" si="38"/>
        <v xml:space="preserve">  </v>
      </c>
      <c r="AG66" s="4" t="str">
        <f t="shared" si="45"/>
        <v/>
      </c>
      <c r="AH66" s="4" t="str">
        <f t="shared" si="39"/>
        <v/>
      </c>
      <c r="AI66" s="4" t="str">
        <f t="shared" si="40"/>
        <v/>
      </c>
      <c r="AJ66" s="4" t="str">
        <f t="shared" si="46"/>
        <v/>
      </c>
      <c r="AK66" s="4" t="str">
        <f t="shared" si="47"/>
        <v/>
      </c>
      <c r="AL66" s="4" t="str">
        <f t="shared" si="48"/>
        <v/>
      </c>
      <c r="AM66" s="4" t="str">
        <f t="shared" si="49"/>
        <v/>
      </c>
      <c r="AN66" s="4" t="str">
        <f t="shared" si="50"/>
        <v/>
      </c>
      <c r="AO66" s="4" t="str">
        <f t="shared" si="51"/>
        <v/>
      </c>
      <c r="AP66" s="4">
        <f t="shared" si="41"/>
        <v>0</v>
      </c>
      <c r="AQ66" s="4" t="str">
        <f t="shared" si="52"/>
        <v>999:99.99</v>
      </c>
      <c r="AR66" s="4" t="str">
        <f t="shared" si="53"/>
        <v>999:99.99</v>
      </c>
      <c r="AS66" s="4" t="str">
        <f t="shared" si="54"/>
        <v>999:99.99</v>
      </c>
      <c r="AT66" s="4" t="str">
        <f t="shared" si="55"/>
        <v>999:99.99</v>
      </c>
      <c r="AU66" s="4" t="str">
        <f t="shared" si="27"/>
        <v/>
      </c>
      <c r="AV66" s="4" t="str">
        <f t="shared" si="28"/>
        <v/>
      </c>
    </row>
    <row r="67" spans="1:48" ht="16.5" customHeight="1">
      <c r="A67" s="7" t="str">
        <f t="shared" si="42"/>
        <v/>
      </c>
      <c r="B67" s="84"/>
      <c r="C67" s="85"/>
      <c r="D67" s="86"/>
      <c r="E67" s="86"/>
      <c r="F67" s="86"/>
      <c r="G67" s="86"/>
      <c r="H67" s="127"/>
      <c r="I67" s="114"/>
      <c r="J67" s="127"/>
      <c r="K67" s="114"/>
      <c r="L67" s="127"/>
      <c r="M67" s="114"/>
      <c r="N67" s="127"/>
      <c r="O67" s="114"/>
      <c r="P67" s="7" t="str">
        <f>IF(B67="","",YEAR(申込書!$C$60)-YEAR(申込一覧表!B67))</f>
        <v/>
      </c>
      <c r="Q67" s="11"/>
      <c r="R67" s="12">
        <f t="shared" si="29"/>
        <v>0</v>
      </c>
      <c r="S67" s="12">
        <f t="shared" si="30"/>
        <v>0</v>
      </c>
      <c r="T67" s="4" t="str">
        <f t="shared" si="31"/>
        <v/>
      </c>
      <c r="U67" s="4" t="str">
        <f t="shared" si="32"/>
        <v/>
      </c>
      <c r="V67" s="6">
        <f t="shared" si="43"/>
        <v>0</v>
      </c>
      <c r="W67" s="6" t="str">
        <f t="shared" si="44"/>
        <v/>
      </c>
      <c r="X67" s="4">
        <f t="shared" si="33"/>
        <v>0</v>
      </c>
      <c r="Y67" s="4">
        <f t="shared" si="12"/>
        <v>0</v>
      </c>
      <c r="Z67" s="4" t="str">
        <f t="shared" si="13"/>
        <v/>
      </c>
      <c r="AA67" s="4" t="str">
        <f t="shared" si="34"/>
        <v/>
      </c>
      <c r="AB67" s="12">
        <f t="shared" si="35"/>
        <v>0</v>
      </c>
      <c r="AC67" s="4" t="str">
        <f t="shared" si="36"/>
        <v/>
      </c>
      <c r="AD67" s="4">
        <v>5</v>
      </c>
      <c r="AE67" s="4" t="str">
        <f t="shared" si="37"/>
        <v xml:space="preserve"> </v>
      </c>
      <c r="AF67" s="4" t="str">
        <f t="shared" si="38"/>
        <v xml:space="preserve">  </v>
      </c>
      <c r="AG67" s="4" t="str">
        <f t="shared" si="45"/>
        <v/>
      </c>
      <c r="AH67" s="4" t="str">
        <f t="shared" si="39"/>
        <v/>
      </c>
      <c r="AI67" s="4" t="str">
        <f t="shared" si="40"/>
        <v/>
      </c>
      <c r="AJ67" s="4" t="str">
        <f t="shared" si="46"/>
        <v/>
      </c>
      <c r="AK67" s="4" t="str">
        <f t="shared" si="47"/>
        <v/>
      </c>
      <c r="AL67" s="4" t="str">
        <f t="shared" si="48"/>
        <v/>
      </c>
      <c r="AM67" s="4" t="str">
        <f t="shared" si="49"/>
        <v/>
      </c>
      <c r="AN67" s="4" t="str">
        <f t="shared" si="50"/>
        <v/>
      </c>
      <c r="AO67" s="4" t="str">
        <f t="shared" si="51"/>
        <v/>
      </c>
      <c r="AP67" s="4">
        <f t="shared" si="41"/>
        <v>0</v>
      </c>
      <c r="AQ67" s="4" t="str">
        <f t="shared" si="52"/>
        <v>999:99.99</v>
      </c>
      <c r="AR67" s="4" t="str">
        <f t="shared" si="53"/>
        <v>999:99.99</v>
      </c>
      <c r="AS67" s="4" t="str">
        <f t="shared" si="54"/>
        <v>999:99.99</v>
      </c>
      <c r="AT67" s="4" t="str">
        <f t="shared" si="55"/>
        <v>999:99.99</v>
      </c>
      <c r="AU67" s="4" t="str">
        <f t="shared" si="27"/>
        <v/>
      </c>
      <c r="AV67" s="4" t="str">
        <f t="shared" si="28"/>
        <v/>
      </c>
    </row>
    <row r="68" spans="1:48" ht="16.5" customHeight="1">
      <c r="A68" s="7" t="str">
        <f t="shared" si="42"/>
        <v/>
      </c>
      <c r="B68" s="84"/>
      <c r="C68" s="85"/>
      <c r="D68" s="86"/>
      <c r="E68" s="86"/>
      <c r="F68" s="86"/>
      <c r="G68" s="86"/>
      <c r="H68" s="127"/>
      <c r="I68" s="114"/>
      <c r="J68" s="127"/>
      <c r="K68" s="114"/>
      <c r="L68" s="127"/>
      <c r="M68" s="114"/>
      <c r="N68" s="127"/>
      <c r="O68" s="114"/>
      <c r="P68" s="7" t="str">
        <f>IF(B68="","",YEAR(申込書!$C$60)-YEAR(申込一覧表!B68))</f>
        <v/>
      </c>
      <c r="Q68" s="11"/>
      <c r="R68" s="12">
        <f t="shared" si="29"/>
        <v>0</v>
      </c>
      <c r="S68" s="12">
        <f t="shared" si="30"/>
        <v>0</v>
      </c>
      <c r="T68" s="4" t="str">
        <f t="shared" si="31"/>
        <v/>
      </c>
      <c r="U68" s="4" t="str">
        <f t="shared" si="32"/>
        <v/>
      </c>
      <c r="V68" s="6">
        <f t="shared" si="43"/>
        <v>0</v>
      </c>
      <c r="W68" s="6" t="str">
        <f t="shared" si="44"/>
        <v/>
      </c>
      <c r="X68" s="4">
        <f t="shared" si="33"/>
        <v>0</v>
      </c>
      <c r="Y68" s="4">
        <f t="shared" si="12"/>
        <v>0</v>
      </c>
      <c r="Z68" s="4" t="str">
        <f t="shared" si="13"/>
        <v/>
      </c>
      <c r="AA68" s="4" t="str">
        <f t="shared" si="34"/>
        <v/>
      </c>
      <c r="AB68" s="12">
        <f t="shared" si="35"/>
        <v>0</v>
      </c>
      <c r="AC68" s="4" t="str">
        <f t="shared" si="36"/>
        <v/>
      </c>
      <c r="AD68" s="4">
        <v>5</v>
      </c>
      <c r="AE68" s="4" t="str">
        <f t="shared" si="37"/>
        <v xml:space="preserve"> </v>
      </c>
      <c r="AF68" s="4" t="str">
        <f t="shared" si="38"/>
        <v xml:space="preserve">  </v>
      </c>
      <c r="AG68" s="4" t="str">
        <f t="shared" si="45"/>
        <v/>
      </c>
      <c r="AH68" s="4" t="str">
        <f t="shared" si="39"/>
        <v/>
      </c>
      <c r="AI68" s="4" t="str">
        <f t="shared" si="40"/>
        <v/>
      </c>
      <c r="AJ68" s="4" t="str">
        <f t="shared" si="46"/>
        <v/>
      </c>
      <c r="AK68" s="4" t="str">
        <f t="shared" si="47"/>
        <v/>
      </c>
      <c r="AL68" s="4" t="str">
        <f t="shared" si="48"/>
        <v/>
      </c>
      <c r="AM68" s="4" t="str">
        <f t="shared" si="49"/>
        <v/>
      </c>
      <c r="AN68" s="4" t="str">
        <f t="shared" si="50"/>
        <v/>
      </c>
      <c r="AO68" s="4" t="str">
        <f t="shared" si="51"/>
        <v/>
      </c>
      <c r="AP68" s="4">
        <f t="shared" si="41"/>
        <v>0</v>
      </c>
      <c r="AQ68" s="4" t="str">
        <f t="shared" si="52"/>
        <v>999:99.99</v>
      </c>
      <c r="AR68" s="4" t="str">
        <f t="shared" si="53"/>
        <v>999:99.99</v>
      </c>
      <c r="AS68" s="4" t="str">
        <f t="shared" si="54"/>
        <v>999:99.99</v>
      </c>
      <c r="AT68" s="4" t="str">
        <f t="shared" si="55"/>
        <v>999:99.99</v>
      </c>
      <c r="AU68" s="4" t="str">
        <f t="shared" si="27"/>
        <v/>
      </c>
      <c r="AV68" s="4" t="str">
        <f t="shared" si="28"/>
        <v/>
      </c>
    </row>
    <row r="69" spans="1:48" ht="16.5" customHeight="1">
      <c r="A69" s="7" t="str">
        <f t="shared" si="42"/>
        <v/>
      </c>
      <c r="B69" s="84"/>
      <c r="C69" s="85"/>
      <c r="D69" s="86"/>
      <c r="E69" s="86"/>
      <c r="F69" s="86"/>
      <c r="G69" s="86"/>
      <c r="H69" s="127"/>
      <c r="I69" s="114"/>
      <c r="J69" s="127"/>
      <c r="K69" s="114"/>
      <c r="L69" s="127"/>
      <c r="M69" s="114"/>
      <c r="N69" s="127"/>
      <c r="O69" s="114"/>
      <c r="P69" s="7" t="str">
        <f>IF(B69="","",YEAR(申込書!$C$60)-YEAR(申込一覧表!B69))</f>
        <v/>
      </c>
      <c r="Q69" s="11"/>
      <c r="R69" s="12">
        <f t="shared" si="29"/>
        <v>0</v>
      </c>
      <c r="S69" s="12">
        <f t="shared" si="30"/>
        <v>0</v>
      </c>
      <c r="T69" s="4" t="str">
        <f t="shared" si="31"/>
        <v/>
      </c>
      <c r="U69" s="4" t="str">
        <f t="shared" si="32"/>
        <v/>
      </c>
      <c r="V69" s="6">
        <f t="shared" si="43"/>
        <v>0</v>
      </c>
      <c r="W69" s="6" t="str">
        <f t="shared" si="44"/>
        <v/>
      </c>
      <c r="X69" s="4">
        <f t="shared" si="33"/>
        <v>0</v>
      </c>
      <c r="Y69" s="4">
        <f t="shared" si="12"/>
        <v>0</v>
      </c>
      <c r="Z69" s="4" t="str">
        <f t="shared" si="13"/>
        <v/>
      </c>
      <c r="AA69" s="4" t="str">
        <f t="shared" si="34"/>
        <v/>
      </c>
      <c r="AB69" s="12">
        <f t="shared" si="35"/>
        <v>0</v>
      </c>
      <c r="AC69" s="4" t="str">
        <f t="shared" si="36"/>
        <v/>
      </c>
      <c r="AD69" s="4">
        <v>5</v>
      </c>
      <c r="AE69" s="4" t="str">
        <f t="shared" si="37"/>
        <v xml:space="preserve"> </v>
      </c>
      <c r="AF69" s="4" t="str">
        <f t="shared" si="38"/>
        <v xml:space="preserve">  </v>
      </c>
      <c r="AG69" s="4" t="str">
        <f t="shared" si="45"/>
        <v/>
      </c>
      <c r="AH69" s="4" t="str">
        <f t="shared" si="39"/>
        <v/>
      </c>
      <c r="AI69" s="4" t="str">
        <f t="shared" si="40"/>
        <v/>
      </c>
      <c r="AJ69" s="4" t="str">
        <f t="shared" si="46"/>
        <v/>
      </c>
      <c r="AK69" s="4" t="str">
        <f t="shared" si="47"/>
        <v/>
      </c>
      <c r="AL69" s="4" t="str">
        <f t="shared" si="48"/>
        <v/>
      </c>
      <c r="AM69" s="4" t="str">
        <f t="shared" si="49"/>
        <v/>
      </c>
      <c r="AN69" s="4" t="str">
        <f t="shared" si="50"/>
        <v/>
      </c>
      <c r="AO69" s="4" t="str">
        <f t="shared" si="51"/>
        <v/>
      </c>
      <c r="AP69" s="4">
        <f t="shared" si="41"/>
        <v>0</v>
      </c>
      <c r="AQ69" s="4" t="str">
        <f t="shared" si="52"/>
        <v>999:99.99</v>
      </c>
      <c r="AR69" s="4" t="str">
        <f t="shared" si="53"/>
        <v>999:99.99</v>
      </c>
      <c r="AS69" s="4" t="str">
        <f t="shared" si="54"/>
        <v>999:99.99</v>
      </c>
      <c r="AT69" s="4" t="str">
        <f t="shared" si="55"/>
        <v>999:99.99</v>
      </c>
      <c r="AU69" s="4" t="str">
        <f t="shared" si="27"/>
        <v/>
      </c>
      <c r="AV69" s="4" t="str">
        <f t="shared" si="28"/>
        <v/>
      </c>
    </row>
    <row r="70" spans="1:48" ht="16.5" customHeight="1">
      <c r="A70" s="7" t="str">
        <f t="shared" si="42"/>
        <v/>
      </c>
      <c r="B70" s="84"/>
      <c r="C70" s="85"/>
      <c r="D70" s="86"/>
      <c r="E70" s="86"/>
      <c r="F70" s="86"/>
      <c r="G70" s="86"/>
      <c r="H70" s="127"/>
      <c r="I70" s="114"/>
      <c r="J70" s="127"/>
      <c r="K70" s="114"/>
      <c r="L70" s="127"/>
      <c r="M70" s="114"/>
      <c r="N70" s="127"/>
      <c r="O70" s="114"/>
      <c r="P70" s="7" t="str">
        <f>IF(B70="","",YEAR(申込書!$C$60)-YEAR(申込一覧表!B70))</f>
        <v/>
      </c>
      <c r="Q70" s="11"/>
      <c r="R70" s="12">
        <f t="shared" si="29"/>
        <v>0</v>
      </c>
      <c r="S70" s="12">
        <f t="shared" si="30"/>
        <v>0</v>
      </c>
      <c r="T70" s="4" t="str">
        <f t="shared" si="31"/>
        <v/>
      </c>
      <c r="U70" s="4" t="str">
        <f t="shared" si="32"/>
        <v/>
      </c>
      <c r="V70" s="6">
        <f t="shared" si="43"/>
        <v>0</v>
      </c>
      <c r="W70" s="6" t="str">
        <f t="shared" si="44"/>
        <v/>
      </c>
      <c r="X70" s="4">
        <f t="shared" si="33"/>
        <v>0</v>
      </c>
      <c r="Y70" s="4">
        <f t="shared" si="12"/>
        <v>0</v>
      </c>
      <c r="Z70" s="4" t="str">
        <f t="shared" si="13"/>
        <v/>
      </c>
      <c r="AA70" s="4" t="str">
        <f t="shared" si="34"/>
        <v/>
      </c>
      <c r="AB70" s="12">
        <f t="shared" si="35"/>
        <v>0</v>
      </c>
      <c r="AC70" s="4" t="str">
        <f t="shared" si="36"/>
        <v/>
      </c>
      <c r="AD70" s="4">
        <v>5</v>
      </c>
      <c r="AE70" s="4" t="str">
        <f t="shared" si="37"/>
        <v xml:space="preserve"> </v>
      </c>
      <c r="AF70" s="4" t="str">
        <f t="shared" si="38"/>
        <v xml:space="preserve">  </v>
      </c>
      <c r="AG70" s="4" t="str">
        <f t="shared" si="45"/>
        <v/>
      </c>
      <c r="AH70" s="4" t="str">
        <f t="shared" si="39"/>
        <v/>
      </c>
      <c r="AI70" s="4" t="str">
        <f t="shared" si="40"/>
        <v/>
      </c>
      <c r="AJ70" s="4" t="str">
        <f t="shared" si="46"/>
        <v/>
      </c>
      <c r="AK70" s="4" t="str">
        <f t="shared" si="47"/>
        <v/>
      </c>
      <c r="AL70" s="4" t="str">
        <f t="shared" si="48"/>
        <v/>
      </c>
      <c r="AM70" s="4" t="str">
        <f t="shared" si="49"/>
        <v/>
      </c>
      <c r="AN70" s="4" t="str">
        <f t="shared" si="50"/>
        <v/>
      </c>
      <c r="AO70" s="4" t="str">
        <f t="shared" si="51"/>
        <v/>
      </c>
      <c r="AP70" s="4">
        <f t="shared" si="41"/>
        <v>0</v>
      </c>
      <c r="AQ70" s="4" t="str">
        <f t="shared" si="52"/>
        <v>999:99.99</v>
      </c>
      <c r="AR70" s="4" t="str">
        <f t="shared" si="53"/>
        <v>999:99.99</v>
      </c>
      <c r="AS70" s="4" t="str">
        <f t="shared" si="54"/>
        <v>999:99.99</v>
      </c>
      <c r="AT70" s="4" t="str">
        <f t="shared" si="55"/>
        <v>999:99.99</v>
      </c>
      <c r="AU70" s="4" t="str">
        <f t="shared" si="27"/>
        <v/>
      </c>
      <c r="AV70" s="4" t="str">
        <f t="shared" si="28"/>
        <v/>
      </c>
    </row>
    <row r="71" spans="1:48" ht="16.5" customHeight="1">
      <c r="A71" s="7" t="str">
        <f t="shared" si="42"/>
        <v/>
      </c>
      <c r="B71" s="84"/>
      <c r="C71" s="85"/>
      <c r="D71" s="86"/>
      <c r="E71" s="86"/>
      <c r="F71" s="86"/>
      <c r="G71" s="86"/>
      <c r="H71" s="127"/>
      <c r="I71" s="114"/>
      <c r="J71" s="127"/>
      <c r="K71" s="114"/>
      <c r="L71" s="127"/>
      <c r="M71" s="114"/>
      <c r="N71" s="127"/>
      <c r="O71" s="114"/>
      <c r="P71" s="7" t="str">
        <f>IF(B71="","",YEAR(申込書!$C$60)-YEAR(申込一覧表!B71))</f>
        <v/>
      </c>
      <c r="Q71" s="11"/>
      <c r="R71" s="12">
        <f t="shared" si="29"/>
        <v>0</v>
      </c>
      <c r="S71" s="12">
        <f t="shared" si="30"/>
        <v>0</v>
      </c>
      <c r="T71" s="4" t="str">
        <f t="shared" si="31"/>
        <v/>
      </c>
      <c r="U71" s="4" t="str">
        <f t="shared" si="32"/>
        <v/>
      </c>
      <c r="V71" s="6">
        <f t="shared" si="43"/>
        <v>0</v>
      </c>
      <c r="W71" s="6" t="str">
        <f t="shared" si="44"/>
        <v/>
      </c>
      <c r="X71" s="4">
        <f t="shared" si="33"/>
        <v>0</v>
      </c>
      <c r="Y71" s="4">
        <f t="shared" ref="Y71:Y87" si="56">Y70+IF(AA71="",0,1)</f>
        <v>0</v>
      </c>
      <c r="Z71" s="4" t="str">
        <f t="shared" ref="Z71:Z87" si="57">IF(AA71="","",Y71)</f>
        <v/>
      </c>
      <c r="AA71" s="4" t="str">
        <f t="shared" si="34"/>
        <v/>
      </c>
      <c r="AB71" s="12">
        <f t="shared" si="35"/>
        <v>0</v>
      </c>
      <c r="AC71" s="4" t="str">
        <f t="shared" si="36"/>
        <v/>
      </c>
      <c r="AD71" s="4">
        <v>5</v>
      </c>
      <c r="AE71" s="4" t="str">
        <f t="shared" si="37"/>
        <v xml:space="preserve"> </v>
      </c>
      <c r="AF71" s="4" t="str">
        <f t="shared" si="38"/>
        <v xml:space="preserve">  </v>
      </c>
      <c r="AG71" s="4" t="str">
        <f t="shared" si="45"/>
        <v/>
      </c>
      <c r="AH71" s="4" t="str">
        <f t="shared" si="39"/>
        <v/>
      </c>
      <c r="AI71" s="4" t="str">
        <f t="shared" si="40"/>
        <v/>
      </c>
      <c r="AJ71" s="4" t="str">
        <f t="shared" si="46"/>
        <v/>
      </c>
      <c r="AK71" s="4" t="str">
        <f t="shared" si="47"/>
        <v/>
      </c>
      <c r="AL71" s="4" t="str">
        <f t="shared" si="48"/>
        <v/>
      </c>
      <c r="AM71" s="4" t="str">
        <f t="shared" si="49"/>
        <v/>
      </c>
      <c r="AN71" s="4" t="str">
        <f t="shared" si="50"/>
        <v/>
      </c>
      <c r="AO71" s="4" t="str">
        <f t="shared" si="51"/>
        <v/>
      </c>
      <c r="AP71" s="4">
        <f t="shared" si="41"/>
        <v>0</v>
      </c>
      <c r="AQ71" s="4" t="str">
        <f t="shared" si="52"/>
        <v>999:99.99</v>
      </c>
      <c r="AR71" s="4" t="str">
        <f t="shared" si="53"/>
        <v>999:99.99</v>
      </c>
      <c r="AS71" s="4" t="str">
        <f t="shared" si="54"/>
        <v>999:99.99</v>
      </c>
      <c r="AT71" s="4" t="str">
        <f t="shared" si="55"/>
        <v>999:99.99</v>
      </c>
      <c r="AU71" s="4" t="str">
        <f t="shared" ref="AU71:AU87" si="58">IF(AH71="","",COUNT(AH71))</f>
        <v/>
      </c>
      <c r="AV71" s="4" t="str">
        <f t="shared" si="28"/>
        <v/>
      </c>
    </row>
    <row r="72" spans="1:48" ht="16.5" customHeight="1">
      <c r="A72" s="7" t="str">
        <f t="shared" si="42"/>
        <v/>
      </c>
      <c r="B72" s="84"/>
      <c r="C72" s="85"/>
      <c r="D72" s="86"/>
      <c r="E72" s="86"/>
      <c r="F72" s="86"/>
      <c r="G72" s="86"/>
      <c r="H72" s="127"/>
      <c r="I72" s="114"/>
      <c r="J72" s="127"/>
      <c r="K72" s="114"/>
      <c r="L72" s="127"/>
      <c r="M72" s="114"/>
      <c r="N72" s="127"/>
      <c r="O72" s="114"/>
      <c r="P72" s="7" t="str">
        <f>IF(B72="","",YEAR(申込書!$C$60)-YEAR(申込一覧表!B72))</f>
        <v/>
      </c>
      <c r="Q72" s="11"/>
      <c r="R72" s="12">
        <f t="shared" si="29"/>
        <v>0</v>
      </c>
      <c r="S72" s="12">
        <f t="shared" si="30"/>
        <v>0</v>
      </c>
      <c r="T72" s="4" t="str">
        <f t="shared" si="31"/>
        <v/>
      </c>
      <c r="U72" s="4" t="str">
        <f t="shared" si="32"/>
        <v/>
      </c>
      <c r="V72" s="6">
        <f t="shared" si="43"/>
        <v>0</v>
      </c>
      <c r="W72" s="6" t="str">
        <f t="shared" si="44"/>
        <v/>
      </c>
      <c r="X72" s="4">
        <f t="shared" si="33"/>
        <v>0</v>
      </c>
      <c r="Y72" s="4">
        <f t="shared" si="56"/>
        <v>0</v>
      </c>
      <c r="Z72" s="4" t="str">
        <f t="shared" si="57"/>
        <v/>
      </c>
      <c r="AA72" s="4" t="str">
        <f t="shared" si="34"/>
        <v/>
      </c>
      <c r="AB72" s="12">
        <f t="shared" si="35"/>
        <v>0</v>
      </c>
      <c r="AC72" s="4" t="str">
        <f t="shared" si="36"/>
        <v/>
      </c>
      <c r="AD72" s="4">
        <v>5</v>
      </c>
      <c r="AE72" s="4" t="str">
        <f t="shared" si="37"/>
        <v xml:space="preserve"> </v>
      </c>
      <c r="AF72" s="4" t="str">
        <f t="shared" si="38"/>
        <v xml:space="preserve">  </v>
      </c>
      <c r="AG72" s="4" t="str">
        <f t="shared" si="45"/>
        <v/>
      </c>
      <c r="AH72" s="4" t="str">
        <f t="shared" si="39"/>
        <v/>
      </c>
      <c r="AI72" s="4" t="str">
        <f t="shared" si="40"/>
        <v/>
      </c>
      <c r="AJ72" s="4" t="str">
        <f t="shared" si="46"/>
        <v/>
      </c>
      <c r="AK72" s="4" t="str">
        <f t="shared" si="47"/>
        <v/>
      </c>
      <c r="AL72" s="4" t="str">
        <f t="shared" si="48"/>
        <v/>
      </c>
      <c r="AM72" s="4" t="str">
        <f t="shared" si="49"/>
        <v/>
      </c>
      <c r="AN72" s="4" t="str">
        <f t="shared" si="50"/>
        <v/>
      </c>
      <c r="AO72" s="4" t="str">
        <f t="shared" si="51"/>
        <v/>
      </c>
      <c r="AP72" s="4">
        <f t="shared" si="41"/>
        <v>0</v>
      </c>
      <c r="AQ72" s="4" t="str">
        <f t="shared" si="52"/>
        <v>999:99.99</v>
      </c>
      <c r="AR72" s="4" t="str">
        <f t="shared" si="53"/>
        <v>999:99.99</v>
      </c>
      <c r="AS72" s="4" t="str">
        <f t="shared" si="54"/>
        <v>999:99.99</v>
      </c>
      <c r="AT72" s="4" t="str">
        <f t="shared" si="55"/>
        <v>999:99.99</v>
      </c>
      <c r="AU72" s="4" t="str">
        <f t="shared" si="58"/>
        <v/>
      </c>
      <c r="AV72" s="4" t="str">
        <f t="shared" si="28"/>
        <v/>
      </c>
    </row>
    <row r="73" spans="1:48" ht="16.5" customHeight="1">
      <c r="A73" s="7" t="str">
        <f t="shared" si="42"/>
        <v/>
      </c>
      <c r="B73" s="84"/>
      <c r="C73" s="85"/>
      <c r="D73" s="86"/>
      <c r="E73" s="86"/>
      <c r="F73" s="86"/>
      <c r="G73" s="86"/>
      <c r="H73" s="127"/>
      <c r="I73" s="114"/>
      <c r="J73" s="127"/>
      <c r="K73" s="114"/>
      <c r="L73" s="127"/>
      <c r="M73" s="114"/>
      <c r="N73" s="127"/>
      <c r="O73" s="114"/>
      <c r="P73" s="7" t="str">
        <f>IF(B73="","",YEAR(申込書!$C$60)-YEAR(申込一覧表!B73))</f>
        <v/>
      </c>
      <c r="Q73" s="11"/>
      <c r="R73" s="12">
        <f t="shared" si="29"/>
        <v>0</v>
      </c>
      <c r="S73" s="12">
        <f t="shared" si="30"/>
        <v>0</v>
      </c>
      <c r="T73" s="4" t="str">
        <f t="shared" si="31"/>
        <v/>
      </c>
      <c r="U73" s="4" t="str">
        <f t="shared" si="32"/>
        <v/>
      </c>
      <c r="V73" s="6">
        <f t="shared" si="43"/>
        <v>0</v>
      </c>
      <c r="W73" s="6" t="str">
        <f t="shared" si="44"/>
        <v/>
      </c>
      <c r="X73" s="4">
        <f t="shared" si="33"/>
        <v>0</v>
      </c>
      <c r="Y73" s="4">
        <f t="shared" si="56"/>
        <v>0</v>
      </c>
      <c r="Z73" s="4" t="str">
        <f t="shared" si="57"/>
        <v/>
      </c>
      <c r="AA73" s="4" t="str">
        <f t="shared" si="34"/>
        <v/>
      </c>
      <c r="AB73" s="12">
        <f t="shared" si="35"/>
        <v>0</v>
      </c>
      <c r="AC73" s="4" t="str">
        <f t="shared" si="36"/>
        <v/>
      </c>
      <c r="AD73" s="4">
        <v>5</v>
      </c>
      <c r="AE73" s="4" t="str">
        <f t="shared" si="37"/>
        <v xml:space="preserve"> </v>
      </c>
      <c r="AF73" s="4" t="str">
        <f t="shared" si="38"/>
        <v xml:space="preserve">  </v>
      </c>
      <c r="AG73" s="4" t="str">
        <f t="shared" si="45"/>
        <v/>
      </c>
      <c r="AH73" s="4" t="str">
        <f t="shared" si="39"/>
        <v/>
      </c>
      <c r="AI73" s="4" t="str">
        <f t="shared" si="40"/>
        <v/>
      </c>
      <c r="AJ73" s="4" t="str">
        <f t="shared" si="46"/>
        <v/>
      </c>
      <c r="AK73" s="4" t="str">
        <f t="shared" si="47"/>
        <v/>
      </c>
      <c r="AL73" s="4" t="str">
        <f t="shared" si="48"/>
        <v/>
      </c>
      <c r="AM73" s="4" t="str">
        <f t="shared" si="49"/>
        <v/>
      </c>
      <c r="AN73" s="4" t="str">
        <f t="shared" si="50"/>
        <v/>
      </c>
      <c r="AO73" s="4" t="str">
        <f t="shared" si="51"/>
        <v/>
      </c>
      <c r="AP73" s="4">
        <f t="shared" si="41"/>
        <v>0</v>
      </c>
      <c r="AQ73" s="4" t="str">
        <f t="shared" si="52"/>
        <v>999:99.99</v>
      </c>
      <c r="AR73" s="4" t="str">
        <f t="shared" si="53"/>
        <v>999:99.99</v>
      </c>
      <c r="AS73" s="4" t="str">
        <f t="shared" si="54"/>
        <v>999:99.99</v>
      </c>
      <c r="AT73" s="4" t="str">
        <f t="shared" si="55"/>
        <v>999:99.99</v>
      </c>
      <c r="AU73" s="4" t="str">
        <f t="shared" si="58"/>
        <v/>
      </c>
      <c r="AV73" s="4" t="str">
        <f t="shared" ref="AV73:AV87" si="59">IF(AI73="","",COUNT(AI73:AK73))</f>
        <v/>
      </c>
    </row>
    <row r="74" spans="1:48" ht="16.5" customHeight="1">
      <c r="A74" s="7" t="str">
        <f t="shared" si="42"/>
        <v/>
      </c>
      <c r="B74" s="84"/>
      <c r="C74" s="85"/>
      <c r="D74" s="86"/>
      <c r="E74" s="86"/>
      <c r="F74" s="86"/>
      <c r="G74" s="86"/>
      <c r="H74" s="127"/>
      <c r="I74" s="114"/>
      <c r="J74" s="127"/>
      <c r="K74" s="114"/>
      <c r="L74" s="127"/>
      <c r="M74" s="114"/>
      <c r="N74" s="127"/>
      <c r="O74" s="114"/>
      <c r="P74" s="7" t="str">
        <f>IF(B74="","",YEAR(申込書!$C$60)-YEAR(申込一覧表!B74))</f>
        <v/>
      </c>
      <c r="Q74" s="11"/>
      <c r="R74" s="12">
        <f t="shared" si="29"/>
        <v>0</v>
      </c>
      <c r="S74" s="12">
        <f t="shared" si="30"/>
        <v>0</v>
      </c>
      <c r="T74" s="4" t="str">
        <f t="shared" si="31"/>
        <v/>
      </c>
      <c r="U74" s="4" t="str">
        <f t="shared" si="32"/>
        <v/>
      </c>
      <c r="V74" s="6">
        <f t="shared" si="43"/>
        <v>0</v>
      </c>
      <c r="W74" s="6" t="str">
        <f t="shared" si="44"/>
        <v/>
      </c>
      <c r="X74" s="4">
        <f t="shared" si="33"/>
        <v>0</v>
      </c>
      <c r="Y74" s="4">
        <f t="shared" si="56"/>
        <v>0</v>
      </c>
      <c r="Z74" s="4" t="str">
        <f t="shared" si="57"/>
        <v/>
      </c>
      <c r="AA74" s="4" t="str">
        <f t="shared" si="34"/>
        <v/>
      </c>
      <c r="AB74" s="12">
        <f t="shared" si="35"/>
        <v>0</v>
      </c>
      <c r="AC74" s="4" t="str">
        <f t="shared" si="36"/>
        <v/>
      </c>
      <c r="AD74" s="4">
        <v>5</v>
      </c>
      <c r="AE74" s="4" t="str">
        <f t="shared" si="37"/>
        <v xml:space="preserve"> </v>
      </c>
      <c r="AF74" s="4" t="str">
        <f t="shared" si="38"/>
        <v xml:space="preserve">  </v>
      </c>
      <c r="AG74" s="4" t="str">
        <f t="shared" si="45"/>
        <v/>
      </c>
      <c r="AH74" s="4" t="str">
        <f t="shared" si="39"/>
        <v/>
      </c>
      <c r="AI74" s="4" t="str">
        <f t="shared" si="40"/>
        <v/>
      </c>
      <c r="AJ74" s="4" t="str">
        <f t="shared" si="46"/>
        <v/>
      </c>
      <c r="AK74" s="4" t="str">
        <f t="shared" si="47"/>
        <v/>
      </c>
      <c r="AL74" s="4" t="str">
        <f t="shared" si="48"/>
        <v/>
      </c>
      <c r="AM74" s="4" t="str">
        <f t="shared" si="49"/>
        <v/>
      </c>
      <c r="AN74" s="4" t="str">
        <f t="shared" si="50"/>
        <v/>
      </c>
      <c r="AO74" s="4" t="str">
        <f t="shared" si="51"/>
        <v/>
      </c>
      <c r="AP74" s="4">
        <f t="shared" si="41"/>
        <v>0</v>
      </c>
      <c r="AQ74" s="4" t="str">
        <f t="shared" si="52"/>
        <v>999:99.99</v>
      </c>
      <c r="AR74" s="4" t="str">
        <f t="shared" si="53"/>
        <v>999:99.99</v>
      </c>
      <c r="AS74" s="4" t="str">
        <f t="shared" si="54"/>
        <v>999:99.99</v>
      </c>
      <c r="AT74" s="4" t="str">
        <f t="shared" si="55"/>
        <v>999:99.99</v>
      </c>
      <c r="AU74" s="4" t="str">
        <f t="shared" si="58"/>
        <v/>
      </c>
      <c r="AV74" s="4" t="str">
        <f t="shared" si="59"/>
        <v/>
      </c>
    </row>
    <row r="75" spans="1:48" ht="16.5" customHeight="1">
      <c r="A75" s="7" t="str">
        <f t="shared" si="42"/>
        <v/>
      </c>
      <c r="B75" s="84"/>
      <c r="C75" s="85"/>
      <c r="D75" s="86"/>
      <c r="E75" s="86"/>
      <c r="F75" s="86"/>
      <c r="G75" s="86"/>
      <c r="H75" s="127"/>
      <c r="I75" s="114"/>
      <c r="J75" s="127"/>
      <c r="K75" s="114"/>
      <c r="L75" s="127"/>
      <c r="M75" s="114"/>
      <c r="N75" s="127"/>
      <c r="O75" s="114"/>
      <c r="P75" s="7" t="str">
        <f>IF(B75="","",YEAR(申込書!$C$60)-YEAR(申込一覧表!B75))</f>
        <v/>
      </c>
      <c r="Q75" s="11"/>
      <c r="R75" s="12">
        <f t="shared" si="29"/>
        <v>0</v>
      </c>
      <c r="S75" s="12">
        <f t="shared" si="30"/>
        <v>0</v>
      </c>
      <c r="T75" s="4" t="str">
        <f t="shared" si="31"/>
        <v/>
      </c>
      <c r="U75" s="4" t="str">
        <f t="shared" si="32"/>
        <v/>
      </c>
      <c r="V75" s="6">
        <f t="shared" si="43"/>
        <v>0</v>
      </c>
      <c r="W75" s="6" t="str">
        <f t="shared" si="44"/>
        <v/>
      </c>
      <c r="X75" s="4">
        <f t="shared" si="33"/>
        <v>0</v>
      </c>
      <c r="Y75" s="4">
        <f t="shared" si="56"/>
        <v>0</v>
      </c>
      <c r="Z75" s="4" t="str">
        <f t="shared" si="57"/>
        <v/>
      </c>
      <c r="AA75" s="4" t="str">
        <f t="shared" si="34"/>
        <v/>
      </c>
      <c r="AB75" s="12">
        <f t="shared" si="35"/>
        <v>0</v>
      </c>
      <c r="AC75" s="4" t="str">
        <f t="shared" si="36"/>
        <v/>
      </c>
      <c r="AD75" s="4">
        <v>5</v>
      </c>
      <c r="AE75" s="4" t="str">
        <f t="shared" si="37"/>
        <v xml:space="preserve"> </v>
      </c>
      <c r="AF75" s="4" t="str">
        <f t="shared" si="38"/>
        <v xml:space="preserve">  </v>
      </c>
      <c r="AG75" s="4" t="str">
        <f t="shared" si="45"/>
        <v/>
      </c>
      <c r="AH75" s="4" t="str">
        <f t="shared" si="39"/>
        <v/>
      </c>
      <c r="AI75" s="4" t="str">
        <f t="shared" si="40"/>
        <v/>
      </c>
      <c r="AJ75" s="4" t="str">
        <f t="shared" si="46"/>
        <v/>
      </c>
      <c r="AK75" s="4" t="str">
        <f t="shared" si="47"/>
        <v/>
      </c>
      <c r="AL75" s="4" t="str">
        <f t="shared" si="48"/>
        <v/>
      </c>
      <c r="AM75" s="4" t="str">
        <f t="shared" si="49"/>
        <v/>
      </c>
      <c r="AN75" s="4" t="str">
        <f t="shared" si="50"/>
        <v/>
      </c>
      <c r="AO75" s="4" t="str">
        <f t="shared" si="51"/>
        <v/>
      </c>
      <c r="AP75" s="4">
        <f t="shared" si="41"/>
        <v>0</v>
      </c>
      <c r="AQ75" s="4" t="str">
        <f t="shared" si="52"/>
        <v>999:99.99</v>
      </c>
      <c r="AR75" s="4" t="str">
        <f t="shared" si="53"/>
        <v>999:99.99</v>
      </c>
      <c r="AS75" s="4" t="str">
        <f t="shared" si="54"/>
        <v>999:99.99</v>
      </c>
      <c r="AT75" s="4" t="str">
        <f t="shared" si="55"/>
        <v>999:99.99</v>
      </c>
      <c r="AU75" s="4" t="str">
        <f t="shared" si="58"/>
        <v/>
      </c>
      <c r="AV75" s="4" t="str">
        <f t="shared" si="59"/>
        <v/>
      </c>
    </row>
    <row r="76" spans="1:48" ht="16.5" customHeight="1">
      <c r="A76" s="7" t="str">
        <f t="shared" si="42"/>
        <v/>
      </c>
      <c r="B76" s="84"/>
      <c r="C76" s="85"/>
      <c r="D76" s="86"/>
      <c r="E76" s="86"/>
      <c r="F76" s="86"/>
      <c r="G76" s="86"/>
      <c r="H76" s="127"/>
      <c r="I76" s="114"/>
      <c r="J76" s="127"/>
      <c r="K76" s="114"/>
      <c r="L76" s="127"/>
      <c r="M76" s="114"/>
      <c r="N76" s="127"/>
      <c r="O76" s="114"/>
      <c r="P76" s="7" t="str">
        <f>IF(B76="","",YEAR(申込書!$C$60)-YEAR(申込一覧表!B76))</f>
        <v/>
      </c>
      <c r="Q76" s="11"/>
      <c r="R76" s="12">
        <f t="shared" si="29"/>
        <v>0</v>
      </c>
      <c r="S76" s="12">
        <f t="shared" si="30"/>
        <v>0</v>
      </c>
      <c r="T76" s="4" t="str">
        <f t="shared" si="31"/>
        <v/>
      </c>
      <c r="U76" s="4" t="str">
        <f t="shared" si="32"/>
        <v/>
      </c>
      <c r="V76" s="6">
        <f t="shared" si="43"/>
        <v>0</v>
      </c>
      <c r="W76" s="6" t="str">
        <f t="shared" si="44"/>
        <v/>
      </c>
      <c r="X76" s="4">
        <f t="shared" si="33"/>
        <v>0</v>
      </c>
      <c r="Y76" s="4">
        <f t="shared" si="56"/>
        <v>0</v>
      </c>
      <c r="Z76" s="4" t="str">
        <f t="shared" si="57"/>
        <v/>
      </c>
      <c r="AA76" s="4" t="str">
        <f t="shared" si="34"/>
        <v/>
      </c>
      <c r="AB76" s="12">
        <f t="shared" si="35"/>
        <v>0</v>
      </c>
      <c r="AC76" s="4" t="str">
        <f t="shared" si="36"/>
        <v/>
      </c>
      <c r="AD76" s="4">
        <v>5</v>
      </c>
      <c r="AE76" s="4" t="str">
        <f t="shared" si="37"/>
        <v xml:space="preserve"> </v>
      </c>
      <c r="AF76" s="4" t="str">
        <f t="shared" si="38"/>
        <v xml:space="preserve">  </v>
      </c>
      <c r="AG76" s="4" t="str">
        <f t="shared" si="45"/>
        <v/>
      </c>
      <c r="AH76" s="4" t="str">
        <f t="shared" si="39"/>
        <v/>
      </c>
      <c r="AI76" s="4" t="str">
        <f t="shared" si="40"/>
        <v/>
      </c>
      <c r="AJ76" s="4" t="str">
        <f t="shared" si="46"/>
        <v/>
      </c>
      <c r="AK76" s="4" t="str">
        <f t="shared" si="47"/>
        <v/>
      </c>
      <c r="AL76" s="4" t="str">
        <f t="shared" si="48"/>
        <v/>
      </c>
      <c r="AM76" s="4" t="str">
        <f t="shared" si="49"/>
        <v/>
      </c>
      <c r="AN76" s="4" t="str">
        <f t="shared" si="50"/>
        <v/>
      </c>
      <c r="AO76" s="4" t="str">
        <f t="shared" si="51"/>
        <v/>
      </c>
      <c r="AP76" s="4">
        <f t="shared" si="41"/>
        <v>0</v>
      </c>
      <c r="AQ76" s="4" t="str">
        <f t="shared" si="52"/>
        <v>999:99.99</v>
      </c>
      <c r="AR76" s="4" t="str">
        <f t="shared" si="53"/>
        <v>999:99.99</v>
      </c>
      <c r="AS76" s="4" t="str">
        <f t="shared" si="54"/>
        <v>999:99.99</v>
      </c>
      <c r="AT76" s="4" t="str">
        <f t="shared" si="55"/>
        <v>999:99.99</v>
      </c>
      <c r="AU76" s="4" t="str">
        <f t="shared" si="58"/>
        <v/>
      </c>
      <c r="AV76" s="4" t="str">
        <f t="shared" si="59"/>
        <v/>
      </c>
    </row>
    <row r="77" spans="1:48" ht="16.5" customHeight="1">
      <c r="A77" s="7" t="str">
        <f t="shared" si="42"/>
        <v/>
      </c>
      <c r="B77" s="84"/>
      <c r="C77" s="85"/>
      <c r="D77" s="86"/>
      <c r="E77" s="86"/>
      <c r="F77" s="86"/>
      <c r="G77" s="86"/>
      <c r="H77" s="127"/>
      <c r="I77" s="114"/>
      <c r="J77" s="127"/>
      <c r="K77" s="114"/>
      <c r="L77" s="127"/>
      <c r="M77" s="114"/>
      <c r="N77" s="127"/>
      <c r="O77" s="114"/>
      <c r="P77" s="7" t="str">
        <f>IF(B77="","",YEAR(申込書!$C$60)-YEAR(申込一覧表!B77))</f>
        <v/>
      </c>
      <c r="Q77" s="11"/>
      <c r="R77" s="12">
        <f t="shared" si="29"/>
        <v>0</v>
      </c>
      <c r="S77" s="12">
        <f t="shared" si="30"/>
        <v>0</v>
      </c>
      <c r="T77" s="4" t="str">
        <f t="shared" si="31"/>
        <v/>
      </c>
      <c r="U77" s="4" t="str">
        <f t="shared" si="32"/>
        <v/>
      </c>
      <c r="V77" s="6">
        <f t="shared" si="43"/>
        <v>0</v>
      </c>
      <c r="W77" s="6" t="str">
        <f t="shared" si="44"/>
        <v/>
      </c>
      <c r="X77" s="4">
        <f t="shared" si="33"/>
        <v>0</v>
      </c>
      <c r="Y77" s="4">
        <f t="shared" si="56"/>
        <v>0</v>
      </c>
      <c r="Z77" s="4" t="str">
        <f t="shared" si="57"/>
        <v/>
      </c>
      <c r="AA77" s="4" t="str">
        <f t="shared" si="34"/>
        <v/>
      </c>
      <c r="AB77" s="12">
        <f t="shared" si="35"/>
        <v>0</v>
      </c>
      <c r="AC77" s="4" t="str">
        <f t="shared" si="36"/>
        <v/>
      </c>
      <c r="AD77" s="4">
        <v>5</v>
      </c>
      <c r="AE77" s="4" t="str">
        <f t="shared" si="37"/>
        <v xml:space="preserve"> </v>
      </c>
      <c r="AF77" s="4" t="str">
        <f t="shared" si="38"/>
        <v xml:space="preserve">  </v>
      </c>
      <c r="AG77" s="4" t="str">
        <f t="shared" si="45"/>
        <v/>
      </c>
      <c r="AH77" s="4" t="str">
        <f t="shared" si="39"/>
        <v/>
      </c>
      <c r="AI77" s="4" t="str">
        <f t="shared" si="40"/>
        <v/>
      </c>
      <c r="AJ77" s="4" t="str">
        <f t="shared" si="46"/>
        <v/>
      </c>
      <c r="AK77" s="4" t="str">
        <f t="shared" si="47"/>
        <v/>
      </c>
      <c r="AL77" s="4" t="str">
        <f t="shared" si="48"/>
        <v/>
      </c>
      <c r="AM77" s="4" t="str">
        <f t="shared" si="49"/>
        <v/>
      </c>
      <c r="AN77" s="4" t="str">
        <f t="shared" si="50"/>
        <v/>
      </c>
      <c r="AO77" s="4" t="str">
        <f t="shared" si="51"/>
        <v/>
      </c>
      <c r="AP77" s="4">
        <f t="shared" si="41"/>
        <v>0</v>
      </c>
      <c r="AQ77" s="4" t="str">
        <f t="shared" si="52"/>
        <v>999:99.99</v>
      </c>
      <c r="AR77" s="4" t="str">
        <f t="shared" si="53"/>
        <v>999:99.99</v>
      </c>
      <c r="AS77" s="4" t="str">
        <f t="shared" si="54"/>
        <v>999:99.99</v>
      </c>
      <c r="AT77" s="4" t="str">
        <f t="shared" si="55"/>
        <v>999:99.99</v>
      </c>
      <c r="AU77" s="4" t="str">
        <f t="shared" si="58"/>
        <v/>
      </c>
      <c r="AV77" s="4" t="str">
        <f t="shared" si="59"/>
        <v/>
      </c>
    </row>
    <row r="78" spans="1:48" ht="16.5" customHeight="1">
      <c r="A78" s="7" t="str">
        <f t="shared" si="42"/>
        <v/>
      </c>
      <c r="B78" s="84"/>
      <c r="C78" s="85"/>
      <c r="D78" s="86"/>
      <c r="E78" s="86"/>
      <c r="F78" s="86"/>
      <c r="G78" s="86"/>
      <c r="H78" s="127"/>
      <c r="I78" s="114"/>
      <c r="J78" s="127"/>
      <c r="K78" s="114"/>
      <c r="L78" s="127"/>
      <c r="M78" s="114"/>
      <c r="N78" s="127"/>
      <c r="O78" s="114"/>
      <c r="P78" s="7" t="str">
        <f>IF(B78="","",YEAR(申込書!$C$60)-YEAR(申込一覧表!B78))</f>
        <v/>
      </c>
      <c r="Q78" s="11"/>
      <c r="R78" s="12">
        <f t="shared" si="29"/>
        <v>0</v>
      </c>
      <c r="S78" s="12">
        <f t="shared" si="30"/>
        <v>0</v>
      </c>
      <c r="T78" s="4" t="str">
        <f t="shared" si="31"/>
        <v/>
      </c>
      <c r="U78" s="4" t="str">
        <f t="shared" si="32"/>
        <v/>
      </c>
      <c r="V78" s="6">
        <f t="shared" si="43"/>
        <v>0</v>
      </c>
      <c r="W78" s="6" t="str">
        <f t="shared" si="44"/>
        <v/>
      </c>
      <c r="X78" s="4">
        <f t="shared" si="33"/>
        <v>0</v>
      </c>
      <c r="Y78" s="4">
        <f t="shared" si="56"/>
        <v>0</v>
      </c>
      <c r="Z78" s="4" t="str">
        <f t="shared" si="57"/>
        <v/>
      </c>
      <c r="AA78" s="4" t="str">
        <f t="shared" si="34"/>
        <v/>
      </c>
      <c r="AB78" s="12">
        <f t="shared" si="35"/>
        <v>0</v>
      </c>
      <c r="AC78" s="4" t="str">
        <f t="shared" si="36"/>
        <v/>
      </c>
      <c r="AD78" s="4">
        <v>5</v>
      </c>
      <c r="AE78" s="4" t="str">
        <f t="shared" si="37"/>
        <v xml:space="preserve"> </v>
      </c>
      <c r="AF78" s="4" t="str">
        <f t="shared" si="38"/>
        <v xml:space="preserve">  </v>
      </c>
      <c r="AG78" s="4" t="str">
        <f t="shared" si="45"/>
        <v/>
      </c>
      <c r="AH78" s="4" t="str">
        <f t="shared" si="39"/>
        <v/>
      </c>
      <c r="AI78" s="4" t="str">
        <f t="shared" si="40"/>
        <v/>
      </c>
      <c r="AJ78" s="4" t="str">
        <f t="shared" si="46"/>
        <v/>
      </c>
      <c r="AK78" s="4" t="str">
        <f t="shared" si="47"/>
        <v/>
      </c>
      <c r="AL78" s="4" t="str">
        <f t="shared" si="48"/>
        <v/>
      </c>
      <c r="AM78" s="4" t="str">
        <f t="shared" si="49"/>
        <v/>
      </c>
      <c r="AN78" s="4" t="str">
        <f t="shared" si="50"/>
        <v/>
      </c>
      <c r="AO78" s="4" t="str">
        <f t="shared" si="51"/>
        <v/>
      </c>
      <c r="AP78" s="4">
        <f t="shared" si="41"/>
        <v>0</v>
      </c>
      <c r="AQ78" s="4" t="str">
        <f t="shared" si="52"/>
        <v>999:99.99</v>
      </c>
      <c r="AR78" s="4" t="str">
        <f t="shared" si="53"/>
        <v>999:99.99</v>
      </c>
      <c r="AS78" s="4" t="str">
        <f t="shared" si="54"/>
        <v>999:99.99</v>
      </c>
      <c r="AT78" s="4" t="str">
        <f t="shared" si="55"/>
        <v>999:99.99</v>
      </c>
      <c r="AU78" s="4" t="str">
        <f t="shared" si="58"/>
        <v/>
      </c>
      <c r="AV78" s="4" t="str">
        <f t="shared" si="59"/>
        <v/>
      </c>
    </row>
    <row r="79" spans="1:48" ht="16.5" customHeight="1">
      <c r="A79" s="7" t="str">
        <f t="shared" si="42"/>
        <v/>
      </c>
      <c r="B79" s="84"/>
      <c r="C79" s="85"/>
      <c r="D79" s="86"/>
      <c r="E79" s="86"/>
      <c r="F79" s="86"/>
      <c r="G79" s="86"/>
      <c r="H79" s="127"/>
      <c r="I79" s="114"/>
      <c r="J79" s="127"/>
      <c r="K79" s="114"/>
      <c r="L79" s="127"/>
      <c r="M79" s="114"/>
      <c r="N79" s="127"/>
      <c r="O79" s="114"/>
      <c r="P79" s="7" t="str">
        <f>IF(B79="","",YEAR(申込書!$C$60)-YEAR(申込一覧表!B79))</f>
        <v/>
      </c>
      <c r="Q79" s="11"/>
      <c r="R79" s="12">
        <f t="shared" si="29"/>
        <v>0</v>
      </c>
      <c r="S79" s="12">
        <f t="shared" si="30"/>
        <v>0</v>
      </c>
      <c r="T79" s="4" t="str">
        <f t="shared" si="31"/>
        <v/>
      </c>
      <c r="U79" s="4" t="str">
        <f t="shared" si="32"/>
        <v/>
      </c>
      <c r="V79" s="6">
        <f t="shared" si="43"/>
        <v>0</v>
      </c>
      <c r="W79" s="6" t="str">
        <f t="shared" si="44"/>
        <v/>
      </c>
      <c r="X79" s="4">
        <f t="shared" si="33"/>
        <v>0</v>
      </c>
      <c r="Y79" s="4">
        <f t="shared" si="56"/>
        <v>0</v>
      </c>
      <c r="Z79" s="4" t="str">
        <f t="shared" si="57"/>
        <v/>
      </c>
      <c r="AA79" s="4" t="str">
        <f t="shared" si="34"/>
        <v/>
      </c>
      <c r="AB79" s="12">
        <f t="shared" si="35"/>
        <v>0</v>
      </c>
      <c r="AC79" s="4" t="str">
        <f t="shared" si="36"/>
        <v/>
      </c>
      <c r="AD79" s="4">
        <v>5</v>
      </c>
      <c r="AE79" s="4" t="str">
        <f t="shared" si="37"/>
        <v xml:space="preserve"> </v>
      </c>
      <c r="AF79" s="4" t="str">
        <f t="shared" si="38"/>
        <v xml:space="preserve">  </v>
      </c>
      <c r="AG79" s="4" t="str">
        <f t="shared" si="45"/>
        <v/>
      </c>
      <c r="AH79" s="4" t="str">
        <f t="shared" si="39"/>
        <v/>
      </c>
      <c r="AI79" s="4" t="str">
        <f t="shared" si="40"/>
        <v/>
      </c>
      <c r="AJ79" s="4" t="str">
        <f t="shared" si="46"/>
        <v/>
      </c>
      <c r="AK79" s="4" t="str">
        <f t="shared" si="47"/>
        <v/>
      </c>
      <c r="AL79" s="4" t="str">
        <f t="shared" si="48"/>
        <v/>
      </c>
      <c r="AM79" s="4" t="str">
        <f t="shared" si="49"/>
        <v/>
      </c>
      <c r="AN79" s="4" t="str">
        <f t="shared" si="50"/>
        <v/>
      </c>
      <c r="AO79" s="4" t="str">
        <f t="shared" si="51"/>
        <v/>
      </c>
      <c r="AP79" s="4">
        <f t="shared" si="41"/>
        <v>0</v>
      </c>
      <c r="AQ79" s="4" t="str">
        <f t="shared" si="52"/>
        <v>999:99.99</v>
      </c>
      <c r="AR79" s="4" t="str">
        <f t="shared" si="53"/>
        <v>999:99.99</v>
      </c>
      <c r="AS79" s="4" t="str">
        <f t="shared" si="54"/>
        <v>999:99.99</v>
      </c>
      <c r="AT79" s="4" t="str">
        <f t="shared" si="55"/>
        <v>999:99.99</v>
      </c>
      <c r="AU79" s="4" t="str">
        <f t="shared" si="58"/>
        <v/>
      </c>
      <c r="AV79" s="4" t="str">
        <f t="shared" si="59"/>
        <v/>
      </c>
    </row>
    <row r="80" spans="1:48" ht="16.5" customHeight="1">
      <c r="A80" s="7" t="str">
        <f t="shared" si="42"/>
        <v/>
      </c>
      <c r="B80" s="84"/>
      <c r="C80" s="85"/>
      <c r="D80" s="86"/>
      <c r="E80" s="86"/>
      <c r="F80" s="86"/>
      <c r="G80" s="86"/>
      <c r="H80" s="127"/>
      <c r="I80" s="114"/>
      <c r="J80" s="127"/>
      <c r="K80" s="114"/>
      <c r="L80" s="127"/>
      <c r="M80" s="114"/>
      <c r="N80" s="127"/>
      <c r="O80" s="114"/>
      <c r="P80" s="7" t="str">
        <f>IF(B80="","",YEAR(申込書!$C$60)-YEAR(申込一覧表!B80))</f>
        <v/>
      </c>
      <c r="Q80" s="11"/>
      <c r="R80" s="12">
        <f t="shared" si="29"/>
        <v>0</v>
      </c>
      <c r="S80" s="12">
        <f t="shared" si="30"/>
        <v>0</v>
      </c>
      <c r="T80" s="4" t="str">
        <f t="shared" si="31"/>
        <v/>
      </c>
      <c r="U80" s="4" t="str">
        <f t="shared" si="32"/>
        <v/>
      </c>
      <c r="V80" s="6">
        <f t="shared" si="43"/>
        <v>0</v>
      </c>
      <c r="W80" s="6" t="str">
        <f t="shared" si="44"/>
        <v/>
      </c>
      <c r="X80" s="4">
        <f t="shared" si="33"/>
        <v>0</v>
      </c>
      <c r="Y80" s="4">
        <f t="shared" si="56"/>
        <v>0</v>
      </c>
      <c r="Z80" s="4" t="str">
        <f t="shared" si="57"/>
        <v/>
      </c>
      <c r="AA80" s="4" t="str">
        <f t="shared" si="34"/>
        <v/>
      </c>
      <c r="AB80" s="12">
        <f t="shared" si="35"/>
        <v>0</v>
      </c>
      <c r="AC80" s="4" t="str">
        <f t="shared" si="36"/>
        <v/>
      </c>
      <c r="AD80" s="4">
        <v>5</v>
      </c>
      <c r="AE80" s="4" t="str">
        <f t="shared" si="37"/>
        <v xml:space="preserve"> </v>
      </c>
      <c r="AF80" s="4" t="str">
        <f t="shared" si="38"/>
        <v xml:space="preserve">  </v>
      </c>
      <c r="AG80" s="4" t="str">
        <f t="shared" si="45"/>
        <v/>
      </c>
      <c r="AH80" s="4" t="str">
        <f t="shared" si="39"/>
        <v/>
      </c>
      <c r="AI80" s="4" t="str">
        <f t="shared" si="40"/>
        <v/>
      </c>
      <c r="AJ80" s="4" t="str">
        <f t="shared" si="46"/>
        <v/>
      </c>
      <c r="AK80" s="4" t="str">
        <f t="shared" si="47"/>
        <v/>
      </c>
      <c r="AL80" s="4" t="str">
        <f t="shared" si="48"/>
        <v/>
      </c>
      <c r="AM80" s="4" t="str">
        <f t="shared" si="49"/>
        <v/>
      </c>
      <c r="AN80" s="4" t="str">
        <f t="shared" si="50"/>
        <v/>
      </c>
      <c r="AO80" s="4" t="str">
        <f t="shared" si="51"/>
        <v/>
      </c>
      <c r="AP80" s="4">
        <f t="shared" si="41"/>
        <v>0</v>
      </c>
      <c r="AQ80" s="4" t="str">
        <f t="shared" si="52"/>
        <v>999:99.99</v>
      </c>
      <c r="AR80" s="4" t="str">
        <f t="shared" si="53"/>
        <v>999:99.99</v>
      </c>
      <c r="AS80" s="4" t="str">
        <f t="shared" si="54"/>
        <v>999:99.99</v>
      </c>
      <c r="AT80" s="4" t="str">
        <f t="shared" si="55"/>
        <v>999:99.99</v>
      </c>
      <c r="AU80" s="4" t="str">
        <f t="shared" si="58"/>
        <v/>
      </c>
      <c r="AV80" s="4" t="str">
        <f t="shared" si="59"/>
        <v/>
      </c>
    </row>
    <row r="81" spans="1:48" ht="16.5" customHeight="1">
      <c r="A81" s="7" t="str">
        <f t="shared" si="42"/>
        <v/>
      </c>
      <c r="B81" s="84"/>
      <c r="C81" s="85"/>
      <c r="D81" s="86"/>
      <c r="E81" s="86"/>
      <c r="F81" s="86"/>
      <c r="G81" s="86"/>
      <c r="H81" s="127"/>
      <c r="I81" s="114"/>
      <c r="J81" s="127"/>
      <c r="K81" s="114"/>
      <c r="L81" s="127"/>
      <c r="M81" s="114"/>
      <c r="N81" s="127"/>
      <c r="O81" s="114"/>
      <c r="P81" s="7" t="str">
        <f>IF(B81="","",YEAR(申込書!$C$60)-YEAR(申込一覧表!B81))</f>
        <v/>
      </c>
      <c r="Q81" s="11"/>
      <c r="R81" s="12">
        <f t="shared" si="29"/>
        <v>0</v>
      </c>
      <c r="S81" s="12">
        <f t="shared" si="30"/>
        <v>0</v>
      </c>
      <c r="T81" s="4" t="str">
        <f t="shared" si="31"/>
        <v/>
      </c>
      <c r="U81" s="4" t="str">
        <f t="shared" si="32"/>
        <v/>
      </c>
      <c r="V81" s="6">
        <f t="shared" si="43"/>
        <v>0</v>
      </c>
      <c r="W81" s="6" t="str">
        <f t="shared" si="44"/>
        <v/>
      </c>
      <c r="X81" s="4">
        <f t="shared" si="33"/>
        <v>0</v>
      </c>
      <c r="Y81" s="4">
        <f t="shared" si="56"/>
        <v>0</v>
      </c>
      <c r="Z81" s="4" t="str">
        <f t="shared" si="57"/>
        <v/>
      </c>
      <c r="AA81" s="4" t="str">
        <f t="shared" si="34"/>
        <v/>
      </c>
      <c r="AB81" s="12">
        <f t="shared" si="35"/>
        <v>0</v>
      </c>
      <c r="AC81" s="4" t="str">
        <f t="shared" si="36"/>
        <v/>
      </c>
      <c r="AD81" s="4">
        <v>5</v>
      </c>
      <c r="AE81" s="4" t="str">
        <f t="shared" si="37"/>
        <v xml:space="preserve"> </v>
      </c>
      <c r="AF81" s="4" t="str">
        <f t="shared" si="38"/>
        <v xml:space="preserve">  </v>
      </c>
      <c r="AG81" s="4" t="str">
        <f t="shared" si="45"/>
        <v/>
      </c>
      <c r="AH81" s="4" t="str">
        <f t="shared" si="39"/>
        <v/>
      </c>
      <c r="AI81" s="4" t="str">
        <f t="shared" si="40"/>
        <v/>
      </c>
      <c r="AJ81" s="4" t="str">
        <f t="shared" si="46"/>
        <v/>
      </c>
      <c r="AK81" s="4" t="str">
        <f t="shared" si="47"/>
        <v/>
      </c>
      <c r="AL81" s="4" t="str">
        <f t="shared" si="48"/>
        <v/>
      </c>
      <c r="AM81" s="4" t="str">
        <f t="shared" si="49"/>
        <v/>
      </c>
      <c r="AN81" s="4" t="str">
        <f t="shared" si="50"/>
        <v/>
      </c>
      <c r="AO81" s="4" t="str">
        <f t="shared" si="51"/>
        <v/>
      </c>
      <c r="AP81" s="4">
        <f t="shared" si="41"/>
        <v>0</v>
      </c>
      <c r="AQ81" s="4" t="str">
        <f t="shared" si="52"/>
        <v>999:99.99</v>
      </c>
      <c r="AR81" s="4" t="str">
        <f t="shared" si="53"/>
        <v>999:99.99</v>
      </c>
      <c r="AS81" s="4" t="str">
        <f t="shared" si="54"/>
        <v>999:99.99</v>
      </c>
      <c r="AT81" s="4" t="str">
        <f t="shared" si="55"/>
        <v>999:99.99</v>
      </c>
      <c r="AU81" s="4" t="str">
        <f t="shared" si="58"/>
        <v/>
      </c>
      <c r="AV81" s="4" t="str">
        <f t="shared" si="59"/>
        <v/>
      </c>
    </row>
    <row r="82" spans="1:48" ht="16.5" customHeight="1">
      <c r="A82" s="7" t="str">
        <f t="shared" si="42"/>
        <v/>
      </c>
      <c r="B82" s="84"/>
      <c r="C82" s="85"/>
      <c r="D82" s="86"/>
      <c r="E82" s="86"/>
      <c r="F82" s="86"/>
      <c r="G82" s="86"/>
      <c r="H82" s="127"/>
      <c r="I82" s="114"/>
      <c r="J82" s="127"/>
      <c r="K82" s="114"/>
      <c r="L82" s="127"/>
      <c r="M82" s="114"/>
      <c r="N82" s="127"/>
      <c r="O82" s="114"/>
      <c r="P82" s="7" t="str">
        <f>IF(B82="","",YEAR(申込書!$C$60)-YEAR(申込一覧表!B82))</f>
        <v/>
      </c>
      <c r="Q82" s="11"/>
      <c r="R82" s="12">
        <f t="shared" si="29"/>
        <v>0</v>
      </c>
      <c r="S82" s="12">
        <f t="shared" si="30"/>
        <v>0</v>
      </c>
      <c r="T82" s="4" t="str">
        <f t="shared" si="31"/>
        <v/>
      </c>
      <c r="U82" s="4" t="str">
        <f t="shared" si="32"/>
        <v/>
      </c>
      <c r="V82" s="6">
        <f t="shared" si="43"/>
        <v>0</v>
      </c>
      <c r="W82" s="6" t="str">
        <f t="shared" si="44"/>
        <v/>
      </c>
      <c r="X82" s="4">
        <f t="shared" si="33"/>
        <v>0</v>
      </c>
      <c r="Y82" s="4">
        <f t="shared" si="56"/>
        <v>0</v>
      </c>
      <c r="Z82" s="4" t="str">
        <f t="shared" si="57"/>
        <v/>
      </c>
      <c r="AA82" s="4" t="str">
        <f t="shared" si="34"/>
        <v/>
      </c>
      <c r="AB82" s="12">
        <f t="shared" si="35"/>
        <v>0</v>
      </c>
      <c r="AC82" s="4" t="str">
        <f t="shared" si="36"/>
        <v/>
      </c>
      <c r="AD82" s="4">
        <v>5</v>
      </c>
      <c r="AE82" s="4" t="str">
        <f t="shared" si="37"/>
        <v xml:space="preserve"> </v>
      </c>
      <c r="AF82" s="4" t="str">
        <f t="shared" si="38"/>
        <v xml:space="preserve">  </v>
      </c>
      <c r="AG82" s="4" t="str">
        <f t="shared" si="45"/>
        <v/>
      </c>
      <c r="AH82" s="4" t="str">
        <f t="shared" si="39"/>
        <v/>
      </c>
      <c r="AI82" s="4" t="str">
        <f t="shared" si="40"/>
        <v/>
      </c>
      <c r="AJ82" s="4" t="str">
        <f t="shared" si="46"/>
        <v/>
      </c>
      <c r="AK82" s="4" t="str">
        <f t="shared" si="47"/>
        <v/>
      </c>
      <c r="AL82" s="4" t="str">
        <f t="shared" si="48"/>
        <v/>
      </c>
      <c r="AM82" s="4" t="str">
        <f t="shared" si="49"/>
        <v/>
      </c>
      <c r="AN82" s="4" t="str">
        <f t="shared" si="50"/>
        <v/>
      </c>
      <c r="AO82" s="4" t="str">
        <f t="shared" si="51"/>
        <v/>
      </c>
      <c r="AP82" s="4">
        <f t="shared" si="41"/>
        <v>0</v>
      </c>
      <c r="AQ82" s="4" t="str">
        <f t="shared" si="52"/>
        <v>999:99.99</v>
      </c>
      <c r="AR82" s="4" t="str">
        <f t="shared" si="53"/>
        <v>999:99.99</v>
      </c>
      <c r="AS82" s="4" t="str">
        <f t="shared" si="54"/>
        <v>999:99.99</v>
      </c>
      <c r="AT82" s="4" t="str">
        <f t="shared" si="55"/>
        <v>999:99.99</v>
      </c>
      <c r="AU82" s="4" t="str">
        <f t="shared" si="58"/>
        <v/>
      </c>
      <c r="AV82" s="4" t="str">
        <f t="shared" si="59"/>
        <v/>
      </c>
    </row>
    <row r="83" spans="1:48" ht="16.5" customHeight="1">
      <c r="A83" s="7" t="str">
        <f t="shared" si="42"/>
        <v/>
      </c>
      <c r="B83" s="84"/>
      <c r="C83" s="85"/>
      <c r="D83" s="86"/>
      <c r="E83" s="86"/>
      <c r="F83" s="86"/>
      <c r="G83" s="86"/>
      <c r="H83" s="127"/>
      <c r="I83" s="114"/>
      <c r="J83" s="127"/>
      <c r="K83" s="114"/>
      <c r="L83" s="127"/>
      <c r="M83" s="114"/>
      <c r="N83" s="127"/>
      <c r="O83" s="114"/>
      <c r="P83" s="7" t="str">
        <f>IF(B83="","",YEAR(申込書!$C$60)-YEAR(申込一覧表!B83))</f>
        <v/>
      </c>
      <c r="Q83" s="11"/>
      <c r="R83" s="12">
        <f t="shared" si="29"/>
        <v>0</v>
      </c>
      <c r="S83" s="12">
        <f t="shared" si="30"/>
        <v>0</v>
      </c>
      <c r="T83" s="4" t="str">
        <f t="shared" si="31"/>
        <v/>
      </c>
      <c r="U83" s="4" t="str">
        <f t="shared" si="32"/>
        <v/>
      </c>
      <c r="V83" s="6">
        <f t="shared" si="43"/>
        <v>0</v>
      </c>
      <c r="W83" s="6" t="str">
        <f t="shared" si="44"/>
        <v/>
      </c>
      <c r="X83" s="4">
        <f t="shared" si="33"/>
        <v>0</v>
      </c>
      <c r="Y83" s="4">
        <f t="shared" si="56"/>
        <v>0</v>
      </c>
      <c r="Z83" s="4" t="str">
        <f t="shared" si="57"/>
        <v/>
      </c>
      <c r="AA83" s="4" t="str">
        <f t="shared" si="34"/>
        <v/>
      </c>
      <c r="AB83" s="12">
        <f t="shared" si="35"/>
        <v>0</v>
      </c>
      <c r="AC83" s="4" t="str">
        <f t="shared" si="36"/>
        <v/>
      </c>
      <c r="AD83" s="4">
        <v>5</v>
      </c>
      <c r="AE83" s="4" t="str">
        <f t="shared" si="37"/>
        <v xml:space="preserve"> </v>
      </c>
      <c r="AF83" s="4" t="str">
        <f t="shared" si="38"/>
        <v xml:space="preserve">  </v>
      </c>
      <c r="AG83" s="4" t="str">
        <f t="shared" si="45"/>
        <v/>
      </c>
      <c r="AH83" s="4" t="str">
        <f t="shared" si="39"/>
        <v/>
      </c>
      <c r="AI83" s="4" t="str">
        <f t="shared" si="40"/>
        <v/>
      </c>
      <c r="AJ83" s="4" t="str">
        <f t="shared" si="46"/>
        <v/>
      </c>
      <c r="AK83" s="4" t="str">
        <f t="shared" si="47"/>
        <v/>
      </c>
      <c r="AL83" s="4" t="str">
        <f t="shared" si="48"/>
        <v/>
      </c>
      <c r="AM83" s="4" t="str">
        <f t="shared" si="49"/>
        <v/>
      </c>
      <c r="AN83" s="4" t="str">
        <f t="shared" si="50"/>
        <v/>
      </c>
      <c r="AO83" s="4" t="str">
        <f t="shared" si="51"/>
        <v/>
      </c>
      <c r="AP83" s="4">
        <f t="shared" si="41"/>
        <v>0</v>
      </c>
      <c r="AQ83" s="4" t="str">
        <f t="shared" si="52"/>
        <v>999:99.99</v>
      </c>
      <c r="AR83" s="4" t="str">
        <f t="shared" si="53"/>
        <v>999:99.99</v>
      </c>
      <c r="AS83" s="4" t="str">
        <f t="shared" si="54"/>
        <v>999:99.99</v>
      </c>
      <c r="AT83" s="4" t="str">
        <f t="shared" si="55"/>
        <v>999:99.99</v>
      </c>
      <c r="AU83" s="4" t="str">
        <f t="shared" si="58"/>
        <v/>
      </c>
      <c r="AV83" s="4" t="str">
        <f t="shared" si="59"/>
        <v/>
      </c>
    </row>
    <row r="84" spans="1:48" ht="16.5" customHeight="1">
      <c r="A84" s="7" t="str">
        <f t="shared" si="42"/>
        <v/>
      </c>
      <c r="B84" s="84"/>
      <c r="C84" s="85"/>
      <c r="D84" s="86"/>
      <c r="E84" s="86"/>
      <c r="F84" s="86"/>
      <c r="G84" s="86"/>
      <c r="H84" s="127"/>
      <c r="I84" s="114"/>
      <c r="J84" s="127"/>
      <c r="K84" s="114"/>
      <c r="L84" s="127"/>
      <c r="M84" s="114"/>
      <c r="N84" s="127"/>
      <c r="O84" s="114"/>
      <c r="P84" s="7" t="str">
        <f>IF(B84="","",YEAR(申込書!$C$60)-YEAR(申込一覧表!B84))</f>
        <v/>
      </c>
      <c r="Q84" s="11"/>
      <c r="R84" s="12">
        <f t="shared" si="29"/>
        <v>0</v>
      </c>
      <c r="S84" s="12">
        <f t="shared" si="30"/>
        <v>0</v>
      </c>
      <c r="T84" s="4" t="str">
        <f t="shared" si="31"/>
        <v/>
      </c>
      <c r="U84" s="4" t="str">
        <f t="shared" si="32"/>
        <v/>
      </c>
      <c r="V84" s="6">
        <f t="shared" si="43"/>
        <v>0</v>
      </c>
      <c r="W84" s="6" t="str">
        <f t="shared" si="44"/>
        <v/>
      </c>
      <c r="X84" s="4">
        <f t="shared" si="33"/>
        <v>0</v>
      </c>
      <c r="Y84" s="4">
        <f t="shared" si="56"/>
        <v>0</v>
      </c>
      <c r="Z84" s="4" t="str">
        <f t="shared" si="57"/>
        <v/>
      </c>
      <c r="AA84" s="4" t="str">
        <f t="shared" si="34"/>
        <v/>
      </c>
      <c r="AB84" s="12">
        <f t="shared" si="35"/>
        <v>0</v>
      </c>
      <c r="AC84" s="4" t="str">
        <f t="shared" si="36"/>
        <v/>
      </c>
      <c r="AD84" s="4">
        <v>5</v>
      </c>
      <c r="AE84" s="4" t="str">
        <f t="shared" si="37"/>
        <v xml:space="preserve"> </v>
      </c>
      <c r="AF84" s="4" t="str">
        <f t="shared" si="38"/>
        <v xml:space="preserve">  </v>
      </c>
      <c r="AG84" s="4" t="str">
        <f t="shared" si="45"/>
        <v/>
      </c>
      <c r="AH84" s="4" t="str">
        <f t="shared" si="39"/>
        <v/>
      </c>
      <c r="AI84" s="4" t="str">
        <f t="shared" si="40"/>
        <v/>
      </c>
      <c r="AJ84" s="4" t="str">
        <f t="shared" si="46"/>
        <v/>
      </c>
      <c r="AK84" s="4" t="str">
        <f t="shared" si="47"/>
        <v/>
      </c>
      <c r="AL84" s="4" t="str">
        <f t="shared" si="48"/>
        <v/>
      </c>
      <c r="AM84" s="4" t="str">
        <f t="shared" si="49"/>
        <v/>
      </c>
      <c r="AN84" s="4" t="str">
        <f t="shared" si="50"/>
        <v/>
      </c>
      <c r="AO84" s="4" t="str">
        <f t="shared" si="51"/>
        <v/>
      </c>
      <c r="AP84" s="4">
        <f t="shared" si="41"/>
        <v>0</v>
      </c>
      <c r="AQ84" s="4" t="str">
        <f t="shared" si="52"/>
        <v>999:99.99</v>
      </c>
      <c r="AR84" s="4" t="str">
        <f t="shared" si="53"/>
        <v>999:99.99</v>
      </c>
      <c r="AS84" s="4" t="str">
        <f t="shared" si="54"/>
        <v>999:99.99</v>
      </c>
      <c r="AT84" s="4" t="str">
        <f t="shared" si="55"/>
        <v>999:99.99</v>
      </c>
      <c r="AU84" s="4" t="str">
        <f t="shared" si="58"/>
        <v/>
      </c>
      <c r="AV84" s="4" t="str">
        <f t="shared" si="59"/>
        <v/>
      </c>
    </row>
    <row r="85" spans="1:48" ht="16.5" customHeight="1">
      <c r="A85" s="7" t="str">
        <f t="shared" si="42"/>
        <v/>
      </c>
      <c r="B85" s="84"/>
      <c r="C85" s="85"/>
      <c r="D85" s="86"/>
      <c r="E85" s="86"/>
      <c r="F85" s="86"/>
      <c r="G85" s="86"/>
      <c r="H85" s="127"/>
      <c r="I85" s="114"/>
      <c r="J85" s="127"/>
      <c r="K85" s="114"/>
      <c r="L85" s="127"/>
      <c r="M85" s="114"/>
      <c r="N85" s="127"/>
      <c r="O85" s="114"/>
      <c r="P85" s="7" t="str">
        <f>IF(B85="","",YEAR(申込書!$C$60)-YEAR(申込一覧表!B85))</f>
        <v/>
      </c>
      <c r="Q85" s="11"/>
      <c r="R85" s="12">
        <f t="shared" si="29"/>
        <v>0</v>
      </c>
      <c r="S85" s="12">
        <f t="shared" si="30"/>
        <v>0</v>
      </c>
      <c r="T85" s="4" t="str">
        <f t="shared" si="31"/>
        <v/>
      </c>
      <c r="U85" s="4" t="str">
        <f t="shared" si="32"/>
        <v/>
      </c>
      <c r="V85" s="6">
        <f t="shared" si="43"/>
        <v>0</v>
      </c>
      <c r="W85" s="6" t="str">
        <f t="shared" si="44"/>
        <v/>
      </c>
      <c r="X85" s="4">
        <f t="shared" si="33"/>
        <v>0</v>
      </c>
      <c r="Y85" s="4">
        <f t="shared" si="56"/>
        <v>0</v>
      </c>
      <c r="Z85" s="4" t="str">
        <f t="shared" si="57"/>
        <v/>
      </c>
      <c r="AA85" s="4" t="str">
        <f t="shared" si="34"/>
        <v/>
      </c>
      <c r="AB85" s="12">
        <f t="shared" si="35"/>
        <v>0</v>
      </c>
      <c r="AC85" s="4" t="str">
        <f t="shared" si="36"/>
        <v/>
      </c>
      <c r="AD85" s="4">
        <v>5</v>
      </c>
      <c r="AE85" s="4" t="str">
        <f t="shared" si="37"/>
        <v xml:space="preserve"> </v>
      </c>
      <c r="AF85" s="4" t="str">
        <f t="shared" si="38"/>
        <v xml:space="preserve">  </v>
      </c>
      <c r="AG85" s="4" t="str">
        <f t="shared" si="45"/>
        <v/>
      </c>
      <c r="AH85" s="4" t="str">
        <f t="shared" si="39"/>
        <v/>
      </c>
      <c r="AI85" s="4" t="str">
        <f t="shared" si="40"/>
        <v/>
      </c>
      <c r="AJ85" s="4" t="str">
        <f t="shared" si="46"/>
        <v/>
      </c>
      <c r="AK85" s="4" t="str">
        <f t="shared" si="47"/>
        <v/>
      </c>
      <c r="AL85" s="4" t="str">
        <f t="shared" si="48"/>
        <v/>
      </c>
      <c r="AM85" s="4" t="str">
        <f t="shared" si="49"/>
        <v/>
      </c>
      <c r="AN85" s="4" t="str">
        <f t="shared" si="50"/>
        <v/>
      </c>
      <c r="AO85" s="4" t="str">
        <f t="shared" si="51"/>
        <v/>
      </c>
      <c r="AP85" s="4">
        <f t="shared" si="41"/>
        <v>0</v>
      </c>
      <c r="AQ85" s="4" t="str">
        <f t="shared" si="52"/>
        <v>999:99.99</v>
      </c>
      <c r="AR85" s="4" t="str">
        <f t="shared" si="53"/>
        <v>999:99.99</v>
      </c>
      <c r="AS85" s="4" t="str">
        <f t="shared" si="54"/>
        <v>999:99.99</v>
      </c>
      <c r="AT85" s="4" t="str">
        <f t="shared" si="55"/>
        <v>999:99.99</v>
      </c>
      <c r="AU85" s="4" t="str">
        <f t="shared" si="58"/>
        <v/>
      </c>
      <c r="AV85" s="4" t="str">
        <f t="shared" si="59"/>
        <v/>
      </c>
    </row>
    <row r="86" spans="1:48" ht="16.5" customHeight="1">
      <c r="A86" s="7" t="str">
        <f t="shared" si="42"/>
        <v/>
      </c>
      <c r="B86" s="84"/>
      <c r="C86" s="85"/>
      <c r="D86" s="86"/>
      <c r="E86" s="86"/>
      <c r="F86" s="86"/>
      <c r="G86" s="86"/>
      <c r="H86" s="127"/>
      <c r="I86" s="114"/>
      <c r="J86" s="127"/>
      <c r="K86" s="114"/>
      <c r="L86" s="127"/>
      <c r="M86" s="114"/>
      <c r="N86" s="127"/>
      <c r="O86" s="114"/>
      <c r="P86" s="7" t="str">
        <f>IF(B86="","",YEAR(申込書!$C$60)-YEAR(申込一覧表!B86))</f>
        <v/>
      </c>
      <c r="Q86" s="11"/>
      <c r="R86" s="12">
        <f t="shared" si="29"/>
        <v>0</v>
      </c>
      <c r="S86" s="12">
        <f t="shared" si="30"/>
        <v>0</v>
      </c>
      <c r="T86" s="4" t="str">
        <f t="shared" si="31"/>
        <v/>
      </c>
      <c r="U86" s="4" t="str">
        <f t="shared" si="32"/>
        <v/>
      </c>
      <c r="V86" s="6">
        <f t="shared" si="43"/>
        <v>0</v>
      </c>
      <c r="W86" s="6" t="str">
        <f t="shared" si="44"/>
        <v/>
      </c>
      <c r="X86" s="4">
        <f t="shared" si="33"/>
        <v>0</v>
      </c>
      <c r="Y86" s="4">
        <f t="shared" si="56"/>
        <v>0</v>
      </c>
      <c r="Z86" s="4" t="str">
        <f t="shared" si="57"/>
        <v/>
      </c>
      <c r="AA86" s="4" t="str">
        <f t="shared" si="34"/>
        <v/>
      </c>
      <c r="AB86" s="12">
        <f t="shared" si="35"/>
        <v>0</v>
      </c>
      <c r="AC86" s="4" t="str">
        <f t="shared" si="36"/>
        <v/>
      </c>
      <c r="AD86" s="4">
        <v>5</v>
      </c>
      <c r="AE86" s="4" t="str">
        <f t="shared" si="37"/>
        <v xml:space="preserve"> </v>
      </c>
      <c r="AF86" s="4" t="str">
        <f t="shared" si="38"/>
        <v xml:space="preserve">  </v>
      </c>
      <c r="AG86" s="4" t="str">
        <f t="shared" si="45"/>
        <v/>
      </c>
      <c r="AH86" s="4" t="str">
        <f t="shared" si="39"/>
        <v/>
      </c>
      <c r="AI86" s="4" t="str">
        <f t="shared" si="40"/>
        <v/>
      </c>
      <c r="AJ86" s="4" t="str">
        <f t="shared" si="46"/>
        <v/>
      </c>
      <c r="AK86" s="4" t="str">
        <f t="shared" si="47"/>
        <v/>
      </c>
      <c r="AL86" s="4" t="str">
        <f t="shared" si="48"/>
        <v/>
      </c>
      <c r="AM86" s="4" t="str">
        <f t="shared" si="49"/>
        <v/>
      </c>
      <c r="AN86" s="4" t="str">
        <f t="shared" si="50"/>
        <v/>
      </c>
      <c r="AO86" s="4" t="str">
        <f t="shared" si="51"/>
        <v/>
      </c>
      <c r="AP86" s="4">
        <f t="shared" si="41"/>
        <v>0</v>
      </c>
      <c r="AQ86" s="4" t="str">
        <f t="shared" si="52"/>
        <v>999:99.99</v>
      </c>
      <c r="AR86" s="4" t="str">
        <f t="shared" si="53"/>
        <v>999:99.99</v>
      </c>
      <c r="AS86" s="4" t="str">
        <f t="shared" si="54"/>
        <v>999:99.99</v>
      </c>
      <c r="AT86" s="4" t="str">
        <f t="shared" si="55"/>
        <v>999:99.99</v>
      </c>
      <c r="AU86" s="4" t="str">
        <f t="shared" si="58"/>
        <v/>
      </c>
      <c r="AV86" s="4" t="str">
        <f t="shared" si="59"/>
        <v/>
      </c>
    </row>
    <row r="87" spans="1:48" ht="16.5" customHeight="1">
      <c r="A87" s="7" t="str">
        <f t="shared" si="42"/>
        <v/>
      </c>
      <c r="B87" s="84"/>
      <c r="C87" s="85"/>
      <c r="D87" s="86"/>
      <c r="E87" s="86"/>
      <c r="F87" s="86"/>
      <c r="G87" s="86"/>
      <c r="H87" s="127"/>
      <c r="I87" s="114"/>
      <c r="J87" s="127"/>
      <c r="K87" s="114"/>
      <c r="L87" s="127"/>
      <c r="M87" s="114"/>
      <c r="N87" s="127"/>
      <c r="O87" s="114"/>
      <c r="P87" s="7" t="str">
        <f>IF(B87="","",YEAR(申込書!$C$60)-YEAR(申込一覧表!B87))</f>
        <v/>
      </c>
      <c r="Q87" s="11"/>
      <c r="R87" s="12">
        <f t="shared" si="29"/>
        <v>0</v>
      </c>
      <c r="S87" s="12">
        <f t="shared" si="30"/>
        <v>0</v>
      </c>
      <c r="T87" s="4" t="str">
        <f t="shared" si="31"/>
        <v/>
      </c>
      <c r="U87" s="4" t="str">
        <f t="shared" si="32"/>
        <v/>
      </c>
      <c r="V87" s="6">
        <f t="shared" si="43"/>
        <v>0</v>
      </c>
      <c r="W87" s="6" t="str">
        <f t="shared" si="44"/>
        <v/>
      </c>
      <c r="X87" s="4">
        <f t="shared" si="33"/>
        <v>0</v>
      </c>
      <c r="Y87" s="4">
        <f t="shared" si="56"/>
        <v>0</v>
      </c>
      <c r="Z87" s="4" t="str">
        <f t="shared" si="57"/>
        <v/>
      </c>
      <c r="AA87" s="4" t="str">
        <f t="shared" si="34"/>
        <v/>
      </c>
      <c r="AB87" s="12">
        <f t="shared" si="35"/>
        <v>0</v>
      </c>
      <c r="AC87" s="4" t="str">
        <f t="shared" si="36"/>
        <v/>
      </c>
      <c r="AD87" s="4">
        <v>5</v>
      </c>
      <c r="AE87" s="4" t="str">
        <f t="shared" si="37"/>
        <v xml:space="preserve"> </v>
      </c>
      <c r="AF87" s="4" t="str">
        <f t="shared" si="38"/>
        <v xml:space="preserve">  </v>
      </c>
      <c r="AG87" s="4" t="str">
        <f t="shared" si="45"/>
        <v/>
      </c>
      <c r="AH87" s="4" t="str">
        <f t="shared" si="39"/>
        <v/>
      </c>
      <c r="AI87" s="4" t="str">
        <f t="shared" si="40"/>
        <v/>
      </c>
      <c r="AJ87" s="4" t="str">
        <f t="shared" si="46"/>
        <v/>
      </c>
      <c r="AK87" s="4" t="str">
        <f t="shared" si="47"/>
        <v/>
      </c>
      <c r="AL87" s="4" t="str">
        <f t="shared" ref="AL87" si="60">IF(H87="","",VALUE(LEFT(H87,4)))</f>
        <v/>
      </c>
      <c r="AM87" s="4" t="str">
        <f t="shared" ref="AM87" si="61">IF(J87="","",VALUE(LEFT(J87,4)))</f>
        <v/>
      </c>
      <c r="AN87" s="4" t="str">
        <f t="shared" ref="AN87" si="62">IF(L87="","",VALUE(LEFT(L87,4)))</f>
        <v/>
      </c>
      <c r="AO87" s="4" t="str">
        <f t="shared" ref="AO87" si="63">IF(N87="","",VALUE(LEFT(N87,4)))</f>
        <v/>
      </c>
      <c r="AP87" s="4">
        <f t="shared" si="41"/>
        <v>0</v>
      </c>
      <c r="AQ87" s="4" t="str">
        <f t="shared" si="52"/>
        <v>999:99.99</v>
      </c>
      <c r="AR87" s="4" t="str">
        <f t="shared" si="53"/>
        <v>999:99.99</v>
      </c>
      <c r="AS87" s="4" t="str">
        <f t="shared" si="54"/>
        <v>999:99.99</v>
      </c>
      <c r="AT87" s="4" t="str">
        <f t="shared" si="55"/>
        <v>999:99.99</v>
      </c>
      <c r="AU87" s="4" t="str">
        <f t="shared" si="58"/>
        <v/>
      </c>
      <c r="AV87" s="4" t="str">
        <f t="shared" si="59"/>
        <v/>
      </c>
    </row>
    <row r="88" spans="1:48" ht="16.5" customHeight="1">
      <c r="AB88" s="12">
        <f>40-COUNTIF(AB48:AB87,0)</f>
        <v>0</v>
      </c>
      <c r="AU88" s="4">
        <f>SUM(AU6:AU87)</f>
        <v>0</v>
      </c>
      <c r="AV88" s="4">
        <f>SUM(AV6:AV87)</f>
        <v>0</v>
      </c>
    </row>
    <row r="89" spans="1:48" ht="16.5" customHeight="1">
      <c r="AB89" s="12">
        <f>SUM(AB48:AB87)</f>
        <v>0</v>
      </c>
    </row>
  </sheetData>
  <sheetProtection algorithmName="SHA-512" hashValue="3SVuZi0rmzTxr5SLYQjkpo6YLxetX+uQJuuJ5Hyz4H9PkUTXnol2guMvxWpFNKqQdOhbLYtTAwQRw55LIKYA5g==" saltValue="1uRcy5KaQqOh61bhDmOIew==" spinCount="100000" sheet="1" selectLockedCells="1"/>
  <mergeCells count="9">
    <mergeCell ref="AQ4:AT4"/>
    <mergeCell ref="AH4:AK4"/>
    <mergeCell ref="AL4:AO4"/>
    <mergeCell ref="R3:S3"/>
    <mergeCell ref="O1:P1"/>
    <mergeCell ref="N4:O4"/>
    <mergeCell ref="H4:I4"/>
    <mergeCell ref="J4:K4"/>
    <mergeCell ref="L4:M4"/>
  </mergeCells>
  <phoneticPr fontId="2"/>
  <conditionalFormatting sqref="H6:H45 J6:J45 H48:H87 J48:J87">
    <cfRule type="expression" dxfId="9" priority="9" stopIfTrue="1">
      <formula>$R6=1</formula>
    </cfRule>
  </conditionalFormatting>
  <conditionalFormatting sqref="L6:L45 N6:N45 L48:L87 N48:N87">
    <cfRule type="expression" dxfId="8" priority="10" stopIfTrue="1">
      <formula>$S6=1</formula>
    </cfRule>
  </conditionalFormatting>
  <conditionalFormatting sqref="L6:L45">
    <cfRule type="expression" dxfId="7" priority="4" stopIfTrue="1">
      <formula>$R6=1</formula>
    </cfRule>
  </conditionalFormatting>
  <conditionalFormatting sqref="L48:L87">
    <cfRule type="expression" dxfId="6" priority="2" stopIfTrue="1">
      <formula>$R48=1</formula>
    </cfRule>
  </conditionalFormatting>
  <conditionalFormatting sqref="N6:N45">
    <cfRule type="expression" dxfId="5" priority="3" stopIfTrue="1">
      <formula>$R6=1</formula>
    </cfRule>
  </conditionalFormatting>
  <conditionalFormatting sqref="N48:N87">
    <cfRule type="expression" dxfId="4" priority="1" stopIfTrue="1">
      <formula>$R48=1</formula>
    </cfRule>
  </conditionalFormatting>
  <dataValidations xWindow="494" yWindow="644" count="10">
    <dataValidation type="list" imeMode="on" allowBlank="1" showInputMessage="1" showErrorMessage="1" promptTitle="種別選択" prompt="マスターズ協会_x000a_登録種別を_x000a_選択して下さい。" sqref="C6:C45 C48:C87" xr:uid="{00000000-0002-0000-0100-000000000000}">
      <formula1>"100歳,１年間"</formula1>
    </dataValidation>
    <dataValidation imeMode="on" allowBlank="1" showInputMessage="1" showErrorMessage="1" promptTitle="名" prompt="選手の名を入力して下さい。" sqref="E48:E87 E6:E45" xr:uid="{00000000-0002-0000-0100-000001000000}"/>
    <dataValidation allowBlank="1" showInputMessage="1" showErrorMessage="1" prompt="入力不要" sqref="A6:A45 P48:P87 P6:P45 A48:A87" xr:uid="{00000000-0002-0000-0100-000002000000}"/>
    <dataValidation type="date" imeMode="off" operator="lessThanOrEqual" allowBlank="1" showInputMessage="1" showErrorMessage="1" error="18歳未満は出場出来ません。" promptTitle="入力形式" prompt="例　1943/01/14 の形式で_x000a_入力して下さい。" sqref="B48:B87 B6:B45" xr:uid="{00000000-0002-0000-0100-000003000000}">
      <formula1>TODAY()-16*365</formula1>
    </dataValidation>
    <dataValidation imeMode="on" allowBlank="1" showInputMessage="1" showErrorMessage="1" promptTitle="姓" prompt="選手の姓を入力して下さい。" sqref="D48:D87 D6:D45" xr:uid="{00000000-0002-0000-0100-000004000000}"/>
    <dataValidation imeMode="halfKatakana" allowBlank="1" showInputMessage="1" showErrorMessage="1" promptTitle="選手姓カナ" prompt="選手の姓のフリカナを入力して下さい。_x000a_（半角カタカナ）" sqref="F6:F45 F48:F87" xr:uid="{00000000-0002-0000-0100-000005000000}"/>
    <dataValidation imeMode="halfKatakana" allowBlank="1" showInputMessage="1" showErrorMessage="1" promptTitle="選手名カナ" prompt="選手の名のフリカナを入力して下さい。_x000a_（半角カタカナ）" sqref="G6:G45 G48:G87" xr:uid="{00000000-0002-0000-0100-000006000000}"/>
    <dataValidation type="list" allowBlank="1" showInputMessage="1" showErrorMessage="1" promptTitle="種目選択" prompt="泳いだ種目を選択して下さい。" sqref="N48:N87 H6:H45 J6:J45 L6:L45 N6:N45 J48:J87 L48:L87 H48:H87" xr:uid="{00000000-0002-0000-0100-000007000000}">
      <formula1>$V$6:$V$10</formula1>
    </dataValidation>
    <dataValidation type="decimal" imeMode="off" allowBlank="1" showInputMessage="1" showErrorMessage="1" errorTitle="入力確認" error="20秒から200分以内で入力して下さい。_x000a_１分以上の場合は_x000a_1分45秒67→｢145.67｣の形式で_x000a_入力して下さい。" promptTitle="記録入力" prompt="例   1分13秒32→113.32               10分35秒45→1035.45 _x000a_100分23秒45→10023.45" sqref="I6:I45 K6:K45 M6:M45 O6:O45" xr:uid="{00000000-0002-0000-0100-000008000000}">
      <formula1>20</formula1>
      <formula2>200000</formula2>
    </dataValidation>
    <dataValidation type="decimal" imeMode="off" allowBlank="1" showInputMessage="1" showErrorMessage="1" errorTitle="入力確認" error="20秒から20分以内で入力して下さい。_x000a_１分以上の場合は_x000a_1分45秒67→｢145.67｣の形式で_x000a_入力して下さい。" promptTitle="記録入力" prompt="例   1分13秒32→113.32               10分35秒45→1035.45_x000a_100分23秒45→10023.45" sqref="I48:I87 K48:K87 M48:M87 O48:O87" xr:uid="{00000000-0002-0000-0100-000009000000}">
      <formula1>20</formula1>
      <formula2>200000</formula2>
    </dataValidation>
  </dataValidations>
  <pageMargins left="0.39370078740157483" right="0.39370078740157483" top="0.39370078740157483" bottom="0.39370078740157483" header="0.51181102362204722" footer="0.51181102362204722"/>
  <pageSetup paperSize="9" scale="72" fitToHeight="2" orientation="landscape" blackAndWhite="1" horizontalDpi="4294967292" verticalDpi="300" r:id="rId1"/>
  <headerFooter alignWithMargins="0"/>
  <rowBreaks count="1" manualBreakCount="1">
    <brk id="46" max="1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W128"/>
  <sheetViews>
    <sheetView showGridLines="0" workbookViewId="0">
      <pane ySplit="5" topLeftCell="A6" activePane="bottomLeft" state="frozen"/>
      <selection pane="bottomLeft" activeCell="F24" sqref="F24"/>
    </sheetView>
  </sheetViews>
  <sheetFormatPr defaultRowHeight="14.25" customHeight="1"/>
  <cols>
    <col min="1" max="1" width="4.42578125" style="14" customWidth="1"/>
    <col min="2" max="2" width="13.7109375" customWidth="1"/>
    <col min="3" max="3" width="7.7109375" style="14" customWidth="1"/>
    <col min="4" max="4" width="9.140625" style="14"/>
    <col min="6" max="10" width="12.85546875" customWidth="1"/>
    <col min="11" max="11" width="9.140625" customWidth="1"/>
    <col min="12" max="12" width="12.7109375" customWidth="1"/>
    <col min="13" max="13" width="3.7109375" customWidth="1"/>
    <col min="14" max="14" width="14.42578125" customWidth="1"/>
    <col min="15" max="15" width="4.28515625" customWidth="1"/>
    <col min="16" max="16" width="2.7109375" customWidth="1"/>
    <col min="17" max="20" width="9.140625" customWidth="1"/>
    <col min="21" max="32" width="3.28515625" customWidth="1"/>
    <col min="33" max="33" width="4.5703125" customWidth="1"/>
    <col min="34" max="34" width="9.140625" customWidth="1"/>
    <col min="35" max="42" width="5.7109375" customWidth="1"/>
    <col min="43" max="44" width="9.140625" customWidth="1"/>
    <col min="45" max="48" width="5.140625" customWidth="1"/>
    <col min="49" max="52" width="9.140625" customWidth="1"/>
  </cols>
  <sheetData>
    <row r="1" spans="1:49" ht="14.25" customHeight="1">
      <c r="A1" s="2" t="str">
        <f>申込書!B1</f>
        <v>第31回ＪＳＣＡマスターズ水泳通信記録会</v>
      </c>
      <c r="I1" s="157" t="s">
        <v>89</v>
      </c>
      <c r="J1" s="159"/>
    </row>
    <row r="2" spans="1:49" ht="14.25" customHeight="1">
      <c r="B2" s="115" t="str">
        <f>IF(AND(AND(申込書!$E$20="",申込書!$P$20=""),申込書!$E$27&gt;5),"※競技役員欄にご記入がありません。このままですと受付できません。","")</f>
        <v/>
      </c>
      <c r="C2" s="115"/>
      <c r="D2" s="115"/>
      <c r="E2" s="115"/>
      <c r="F2" s="115"/>
      <c r="G2" s="115"/>
      <c r="H2" s="115"/>
      <c r="I2" s="115"/>
      <c r="J2" s="115"/>
      <c r="K2" s="115"/>
      <c r="L2" s="115"/>
      <c r="M2" s="115"/>
      <c r="N2" s="115"/>
      <c r="O2" s="115"/>
      <c r="P2" s="115"/>
      <c r="Q2" s="115"/>
      <c r="R2" s="115"/>
      <c r="S2" s="115"/>
      <c r="T2" s="115"/>
      <c r="U2" s="115"/>
      <c r="V2" s="115"/>
      <c r="W2" s="115"/>
      <c r="X2" s="115"/>
      <c r="Y2" s="115"/>
      <c r="Z2" s="115"/>
    </row>
    <row r="3" spans="1:49" ht="14.25" customHeight="1">
      <c r="A3" s="3" t="str">
        <f>申込書!C4&amp;申込書!D4&amp;"-0"&amp;申込書!G4&amp;申込書!H4&amp;申込書!I4</f>
        <v>-0</v>
      </c>
      <c r="B3" s="13"/>
      <c r="C3" s="1"/>
      <c r="D3" s="1" t="str">
        <f>IF(申込書!C6="","チーム登録を行って下さい",申込書!C6)</f>
        <v>チーム登録を行って下さい</v>
      </c>
      <c r="N3" s="14"/>
      <c r="O3" s="14"/>
    </row>
    <row r="4" spans="1:49" ht="14.25" customHeight="1">
      <c r="B4" s="2"/>
      <c r="C4" s="15"/>
      <c r="D4" s="15"/>
      <c r="G4" s="46" t="s">
        <v>65</v>
      </c>
      <c r="N4" t="str">
        <f>申込書!Q4&amp;申込書!R4&amp;申込書!S4&amp;申込書!T4&amp;申込書!U4&amp;申込書!W4</f>
        <v/>
      </c>
    </row>
    <row r="5" spans="1:49" s="14" customFormat="1" ht="14.25" customHeight="1">
      <c r="A5" s="16" t="s">
        <v>16</v>
      </c>
      <c r="B5" s="16" t="s">
        <v>17</v>
      </c>
      <c r="C5" s="16" t="s">
        <v>25</v>
      </c>
      <c r="D5" s="16" t="s">
        <v>18</v>
      </c>
      <c r="E5" s="16" t="s">
        <v>23</v>
      </c>
      <c r="F5" s="16" t="s">
        <v>19</v>
      </c>
      <c r="G5" s="16" t="s">
        <v>20</v>
      </c>
      <c r="H5" s="16" t="s">
        <v>21</v>
      </c>
      <c r="I5" s="16" t="s">
        <v>22</v>
      </c>
      <c r="J5" s="43"/>
      <c r="N5"/>
      <c r="O5"/>
      <c r="U5" s="14" t="s">
        <v>24</v>
      </c>
      <c r="Y5" s="14" t="s">
        <v>154</v>
      </c>
      <c r="AC5" s="14" t="s">
        <v>182</v>
      </c>
      <c r="AS5" s="233" t="s">
        <v>183</v>
      </c>
      <c r="AT5" s="233"/>
      <c r="AU5" s="233"/>
      <c r="AV5" s="233"/>
    </row>
    <row r="6" spans="1:49" s="14" customFormat="1" ht="14.25" customHeight="1">
      <c r="A6" s="17" t="s">
        <v>59</v>
      </c>
      <c r="B6" s="18"/>
      <c r="C6" s="19"/>
      <c r="D6" s="18"/>
      <c r="E6" s="19"/>
      <c r="F6" s="20" t="str">
        <f>IF(AQ14&gt;1,"区分の重複があります!!","")</f>
        <v/>
      </c>
      <c r="G6" s="19"/>
      <c r="H6" s="19"/>
      <c r="I6" s="19"/>
      <c r="K6" s="14">
        <f>申込一覧表!Y87</f>
        <v>0</v>
      </c>
      <c r="N6"/>
      <c r="O6"/>
      <c r="Q6" s="14" t="s">
        <v>95</v>
      </c>
      <c r="R6" s="14" t="s">
        <v>96</v>
      </c>
      <c r="S6" s="14" t="s">
        <v>93</v>
      </c>
      <c r="T6" s="14" t="s">
        <v>94</v>
      </c>
      <c r="U6" s="14" t="s">
        <v>51</v>
      </c>
      <c r="V6" s="14" t="s">
        <v>52</v>
      </c>
      <c r="W6" s="14" t="s">
        <v>53</v>
      </c>
      <c r="X6" s="14" t="s">
        <v>54</v>
      </c>
      <c r="Y6" s="14" t="s">
        <v>51</v>
      </c>
      <c r="Z6" s="14" t="s">
        <v>52</v>
      </c>
      <c r="AA6" s="14" t="s">
        <v>53</v>
      </c>
      <c r="AB6" s="14" t="s">
        <v>54</v>
      </c>
      <c r="AC6" s="14" t="s">
        <v>51</v>
      </c>
      <c r="AD6" s="14" t="s">
        <v>52</v>
      </c>
      <c r="AE6" s="14" t="s">
        <v>53</v>
      </c>
      <c r="AF6" s="14" t="s">
        <v>54</v>
      </c>
      <c r="AH6" s="14" t="s">
        <v>25</v>
      </c>
      <c r="AI6" s="107">
        <v>119</v>
      </c>
      <c r="AJ6" s="107">
        <v>120</v>
      </c>
      <c r="AK6" s="107">
        <v>160</v>
      </c>
      <c r="AL6" s="107">
        <v>200</v>
      </c>
      <c r="AM6" s="107">
        <v>240</v>
      </c>
      <c r="AN6" s="107">
        <v>280</v>
      </c>
      <c r="AO6" s="107">
        <v>320</v>
      </c>
      <c r="AP6" s="107">
        <v>360</v>
      </c>
      <c r="AS6" s="14" t="s">
        <v>51</v>
      </c>
      <c r="AT6" s="14" t="s">
        <v>52</v>
      </c>
      <c r="AU6" s="14" t="s">
        <v>53</v>
      </c>
      <c r="AV6" s="14" t="s">
        <v>54</v>
      </c>
    </row>
    <row r="7" spans="1:49" ht="14.25" customHeight="1">
      <c r="A7" s="16" t="str">
        <f>IF(F7="","",1)</f>
        <v/>
      </c>
      <c r="B7" s="21" t="str">
        <f>IF(D7="","",リレーオーダー用紙!$N$4)</f>
        <v/>
      </c>
      <c r="C7" s="22" t="str">
        <f t="shared" ref="C7:C13" si="0">IF(D7="","",IF(D7&lt;120,119,FLOOR(D7,40)))</f>
        <v/>
      </c>
      <c r="D7" s="22" t="str">
        <f t="shared" ref="D7:D13" si="1">IF(SUM(U7:X7)=0,"",SUM(U7:X7))</f>
        <v/>
      </c>
      <c r="E7" s="87"/>
      <c r="F7" s="88"/>
      <c r="G7" s="88"/>
      <c r="H7" s="88"/>
      <c r="I7" s="88"/>
      <c r="J7" s="42" t="str">
        <f>IF(COUNTIF(AC7:AF7,"&gt;1")&gt;0,"泳者重複!!","")</f>
        <v/>
      </c>
      <c r="K7">
        <v>1</v>
      </c>
      <c r="L7" t="str">
        <f>IF(K7&lt;=K$6,VLOOKUP(K7,申込一覧表!Z:AA,2,0),"")</f>
        <v/>
      </c>
      <c r="M7">
        <f>IF(K7&lt;=K$6,VLOOKUP(K7,申込一覧表!Z:AB,3,0),0)</f>
        <v>0</v>
      </c>
      <c r="N7" s="23" t="str">
        <f>IF(M7=0,"",L7)</f>
        <v/>
      </c>
      <c r="O7" t="str">
        <f>IF(K7&lt;=K$6,VLOOKUP(K7,申込一覧表!Z:AG,8,0),"")</f>
        <v/>
      </c>
      <c r="P7" t="str">
        <f>IF(K7&lt;=K$6,VLOOKUP(K7,申込一覧表!Z:AD,5,0),"")</f>
        <v/>
      </c>
      <c r="Q7">
        <f t="shared" ref="Q7:Q38" si="2">COUNTIF($F$7:$I$13,N7)+COUNTIF($F$25:$I$31,N7)</f>
        <v>56</v>
      </c>
      <c r="R7">
        <f t="shared" ref="R7:R38" si="3">COUNTIF($F$16:$I$22,N7)+COUNTIF($F$34:$I$40,N7)</f>
        <v>56</v>
      </c>
      <c r="S7">
        <f t="shared" ref="S7:S46" si="4">COUNTIF($F$43:$I$49,N7)</f>
        <v>28</v>
      </c>
      <c r="T7">
        <f>COUNTIF($F$52:$I$58,_LM7)</f>
        <v>0</v>
      </c>
      <c r="U7" t="str">
        <f t="shared" ref="U7:X13" si="5">IF(F7="","",VLOOKUP(F7,$N$7:$O$87,2,0))</f>
        <v/>
      </c>
      <c r="V7" t="str">
        <f t="shared" si="5"/>
        <v/>
      </c>
      <c r="W7" t="str">
        <f t="shared" si="5"/>
        <v/>
      </c>
      <c r="X7" t="str">
        <f t="shared" si="5"/>
        <v/>
      </c>
      <c r="AC7" t="str">
        <f t="shared" ref="AC7:AF13" si="6">IF(F7="","",VLOOKUP(F7,$N$7:$T$87,4,0))</f>
        <v/>
      </c>
      <c r="AD7" t="str">
        <f t="shared" si="6"/>
        <v/>
      </c>
      <c r="AE7" t="str">
        <f t="shared" si="6"/>
        <v/>
      </c>
      <c r="AF7" t="str">
        <f t="shared" si="6"/>
        <v/>
      </c>
      <c r="AG7">
        <v>1</v>
      </c>
      <c r="AH7" s="47" t="str">
        <f t="shared" ref="AH7:AH13" si="7">C7</f>
        <v/>
      </c>
      <c r="AI7">
        <f>IF(AI$6=$AH7,1,0)</f>
        <v>0</v>
      </c>
      <c r="AJ7">
        <f t="shared" ref="AJ7:AP13" si="8">IF(AJ$6=$AH7,1,0)</f>
        <v>0</v>
      </c>
      <c r="AK7">
        <f t="shared" si="8"/>
        <v>0</v>
      </c>
      <c r="AL7">
        <f t="shared" si="8"/>
        <v>0</v>
      </c>
      <c r="AM7">
        <f t="shared" si="8"/>
        <v>0</v>
      </c>
      <c r="AN7">
        <f t="shared" si="8"/>
        <v>0</v>
      </c>
      <c r="AO7">
        <f t="shared" si="8"/>
        <v>0</v>
      </c>
      <c r="AP7">
        <f t="shared" si="8"/>
        <v>0</v>
      </c>
      <c r="AS7" t="str">
        <f>IF(F7="","",VLOOKUP(F7,$N$7:$AG$86,20,0))</f>
        <v/>
      </c>
      <c r="AT7" t="str">
        <f>IF(G7="","",VLOOKUP(G7,$N$7:$AG$86,20,0))</f>
        <v/>
      </c>
      <c r="AU7" t="str">
        <f>IF(H7="","",VLOOKUP(H7,$N$7:$AG$86,20,0))</f>
        <v/>
      </c>
      <c r="AV7" t="str">
        <f>IF(I7="","",VLOOKUP(I7,$N$7:$AG$86,20,0))</f>
        <v/>
      </c>
      <c r="AW7" s="4" t="str">
        <f>IF(E7="","999:99.99"," "&amp;LEFT(RIGHT("        "&amp;TEXT(E7,"0.00"),7),2)&amp;":"&amp;RIGHT(TEXT(E7,"0.00"),5))</f>
        <v>999:99.99</v>
      </c>
    </row>
    <row r="8" spans="1:49" ht="14.25" customHeight="1">
      <c r="A8" s="16" t="str">
        <f t="shared" ref="A8:A13" si="9">IF(F8="","",A7+1)</f>
        <v/>
      </c>
      <c r="B8" s="21" t="str">
        <f>IF(F8="","",リレーオーダー用紙!$N$4)</f>
        <v/>
      </c>
      <c r="C8" s="22" t="str">
        <f t="shared" si="0"/>
        <v/>
      </c>
      <c r="D8" s="22" t="str">
        <f t="shared" si="1"/>
        <v/>
      </c>
      <c r="E8" s="87"/>
      <c r="F8" s="88"/>
      <c r="G8" s="88"/>
      <c r="H8" s="88"/>
      <c r="I8" s="88"/>
      <c r="J8" s="42" t="str">
        <f t="shared" ref="J8:J13" si="10">IF(COUNTIF(AC8:AF8,"&gt;1")&gt;0,"泳者重複!!","")</f>
        <v/>
      </c>
      <c r="K8">
        <v>2</v>
      </c>
      <c r="L8" t="str">
        <f>IF(K8&lt;=K$6,VLOOKUP(K8,申込一覧表!Z:AA,2,0),"")</f>
        <v/>
      </c>
      <c r="M8">
        <f>IF(K8&lt;=K$6,VLOOKUP(K8,申込一覧表!Z:AB,3,0),0)</f>
        <v>0</v>
      </c>
      <c r="N8" s="24" t="str">
        <f t="shared" ref="N8:N71" si="11">IF(M8=0,"",L8)</f>
        <v/>
      </c>
      <c r="O8" t="str">
        <f>IF(K8&lt;=K$6,VLOOKUP(K8,申込一覧表!Z:AG,8,0),"")</f>
        <v/>
      </c>
      <c r="P8" t="str">
        <f>IF(K8&lt;=K$6,VLOOKUP(K8,申込一覧表!Z:AD,5,0),"")</f>
        <v/>
      </c>
      <c r="Q8">
        <f t="shared" si="2"/>
        <v>56</v>
      </c>
      <c r="R8">
        <f t="shared" si="3"/>
        <v>56</v>
      </c>
      <c r="S8">
        <f t="shared" si="4"/>
        <v>28</v>
      </c>
      <c r="T8">
        <f t="shared" ref="T8:T71" si="12">COUNTIF($F$52:$I$58,_LM7)</f>
        <v>0</v>
      </c>
      <c r="U8" t="str">
        <f t="shared" si="5"/>
        <v/>
      </c>
      <c r="V8" t="str">
        <f t="shared" si="5"/>
        <v/>
      </c>
      <c r="W8" t="str">
        <f t="shared" si="5"/>
        <v/>
      </c>
      <c r="X8" t="str">
        <f t="shared" si="5"/>
        <v/>
      </c>
      <c r="AC8" t="str">
        <f t="shared" si="6"/>
        <v/>
      </c>
      <c r="AD8" t="str">
        <f t="shared" si="6"/>
        <v/>
      </c>
      <c r="AE8" t="str">
        <f t="shared" si="6"/>
        <v/>
      </c>
      <c r="AF8" t="str">
        <f t="shared" si="6"/>
        <v/>
      </c>
      <c r="AG8">
        <v>2</v>
      </c>
      <c r="AH8" s="47" t="str">
        <f t="shared" si="7"/>
        <v/>
      </c>
      <c r="AI8">
        <f t="shared" ref="AI8:AI13" si="13">IF(AI$6=$AH8,1,0)</f>
        <v>0</v>
      </c>
      <c r="AJ8">
        <f t="shared" si="8"/>
        <v>0</v>
      </c>
      <c r="AK8">
        <f t="shared" si="8"/>
        <v>0</v>
      </c>
      <c r="AL8">
        <f t="shared" si="8"/>
        <v>0</v>
      </c>
      <c r="AM8">
        <f t="shared" si="8"/>
        <v>0</v>
      </c>
      <c r="AN8">
        <f t="shared" si="8"/>
        <v>0</v>
      </c>
      <c r="AO8">
        <f t="shared" si="8"/>
        <v>0</v>
      </c>
      <c r="AP8">
        <f t="shared" si="8"/>
        <v>0</v>
      </c>
      <c r="AS8" t="str">
        <f t="shared" ref="AS8:AS58" si="14">IF(F8="","",VLOOKUP(F8,$N$7:$AG$86,20,0))</f>
        <v/>
      </c>
      <c r="AT8" t="str">
        <f t="shared" ref="AT8:AT58" si="15">IF(G8="","",VLOOKUP(G8,$N$7:$AG$86,20,0))</f>
        <v/>
      </c>
      <c r="AU8" t="str">
        <f t="shared" ref="AU8:AU58" si="16">IF(H8="","",VLOOKUP(H8,$N$7:$AG$86,20,0))</f>
        <v/>
      </c>
      <c r="AV8" t="str">
        <f t="shared" ref="AV8:AV59" si="17">IF(I8="","",VLOOKUP(I8,$N$7:$AG$86,20,0))</f>
        <v/>
      </c>
      <c r="AW8" s="4" t="str">
        <f t="shared" ref="AW8:AW58" si="18">IF(E8="","999:99.99"," "&amp;LEFT(RIGHT("        "&amp;TEXT(E8,"0.00"),7),2)&amp;":"&amp;RIGHT(TEXT(E8,"0.00"),5))</f>
        <v>999:99.99</v>
      </c>
    </row>
    <row r="9" spans="1:49" ht="14.25" customHeight="1">
      <c r="A9" s="16" t="str">
        <f t="shared" si="9"/>
        <v/>
      </c>
      <c r="B9" s="21" t="str">
        <f>IF(F9="","",リレーオーダー用紙!$N$4)</f>
        <v/>
      </c>
      <c r="C9" s="22" t="str">
        <f t="shared" si="0"/>
        <v/>
      </c>
      <c r="D9" s="22" t="str">
        <f t="shared" si="1"/>
        <v/>
      </c>
      <c r="E9" s="87"/>
      <c r="F9" s="88"/>
      <c r="G9" s="88"/>
      <c r="H9" s="88"/>
      <c r="I9" s="88"/>
      <c r="J9" s="42" t="str">
        <f t="shared" si="10"/>
        <v/>
      </c>
      <c r="K9">
        <v>3</v>
      </c>
      <c r="L9" t="str">
        <f>IF(K9&lt;=K$6,VLOOKUP(K9,申込一覧表!Z:AA,2,0),"")</f>
        <v/>
      </c>
      <c r="M9">
        <f>IF(K9&lt;=K$6,VLOOKUP(K9,申込一覧表!Z:AB,3,0),0)</f>
        <v>0</v>
      </c>
      <c r="N9" s="24" t="str">
        <f t="shared" si="11"/>
        <v/>
      </c>
      <c r="O9" t="str">
        <f>IF(K9&lt;=K$6,VLOOKUP(K9,申込一覧表!Z:AG,8,0),"")</f>
        <v/>
      </c>
      <c r="P9" t="str">
        <f>IF(K9&lt;=K$6,VLOOKUP(K9,申込一覧表!Z:AD,5,0),"")</f>
        <v/>
      </c>
      <c r="Q9">
        <f t="shared" si="2"/>
        <v>56</v>
      </c>
      <c r="R9">
        <f t="shared" si="3"/>
        <v>56</v>
      </c>
      <c r="S9">
        <f t="shared" si="4"/>
        <v>28</v>
      </c>
      <c r="T9">
        <f t="shared" si="12"/>
        <v>0</v>
      </c>
      <c r="U9" t="str">
        <f t="shared" si="5"/>
        <v/>
      </c>
      <c r="V9" t="str">
        <f t="shared" si="5"/>
        <v/>
      </c>
      <c r="W9" t="str">
        <f t="shared" si="5"/>
        <v/>
      </c>
      <c r="X9" t="str">
        <f t="shared" si="5"/>
        <v/>
      </c>
      <c r="AC9" t="str">
        <f t="shared" si="6"/>
        <v/>
      </c>
      <c r="AD9" t="str">
        <f t="shared" si="6"/>
        <v/>
      </c>
      <c r="AE9" t="str">
        <f t="shared" si="6"/>
        <v/>
      </c>
      <c r="AF9" t="str">
        <f t="shared" si="6"/>
        <v/>
      </c>
      <c r="AG9">
        <v>3</v>
      </c>
      <c r="AH9" s="47" t="str">
        <f t="shared" si="7"/>
        <v/>
      </c>
      <c r="AI9">
        <f t="shared" si="13"/>
        <v>0</v>
      </c>
      <c r="AJ9">
        <f t="shared" si="8"/>
        <v>0</v>
      </c>
      <c r="AK9">
        <f t="shared" si="8"/>
        <v>0</v>
      </c>
      <c r="AL9">
        <f t="shared" si="8"/>
        <v>0</v>
      </c>
      <c r="AM9">
        <f t="shared" si="8"/>
        <v>0</v>
      </c>
      <c r="AN9">
        <f t="shared" si="8"/>
        <v>0</v>
      </c>
      <c r="AO9">
        <f t="shared" si="8"/>
        <v>0</v>
      </c>
      <c r="AP9">
        <f t="shared" si="8"/>
        <v>0</v>
      </c>
      <c r="AS9" t="str">
        <f t="shared" si="14"/>
        <v/>
      </c>
      <c r="AT9" t="str">
        <f t="shared" si="15"/>
        <v/>
      </c>
      <c r="AU9" t="str">
        <f t="shared" si="16"/>
        <v/>
      </c>
      <c r="AV9" t="str">
        <f t="shared" si="17"/>
        <v/>
      </c>
      <c r="AW9" s="4" t="str">
        <f t="shared" si="18"/>
        <v>999:99.99</v>
      </c>
    </row>
    <row r="10" spans="1:49" ht="14.25" customHeight="1">
      <c r="A10" s="16" t="str">
        <f t="shared" si="9"/>
        <v/>
      </c>
      <c r="B10" s="21" t="str">
        <f>IF(F10="","",リレーオーダー用紙!$N$4)</f>
        <v/>
      </c>
      <c r="C10" s="22" t="str">
        <f t="shared" si="0"/>
        <v/>
      </c>
      <c r="D10" s="22" t="str">
        <f t="shared" si="1"/>
        <v/>
      </c>
      <c r="E10" s="87"/>
      <c r="F10" s="88"/>
      <c r="G10" s="88"/>
      <c r="H10" s="88"/>
      <c r="I10" s="88"/>
      <c r="J10" s="42" t="str">
        <f t="shared" si="10"/>
        <v/>
      </c>
      <c r="K10">
        <v>4</v>
      </c>
      <c r="L10" t="str">
        <f>IF(K10&lt;=K$6,VLOOKUP(K10,申込一覧表!Z:AA,2,0),"")</f>
        <v/>
      </c>
      <c r="M10">
        <f>IF(K10&lt;=K$6,VLOOKUP(K10,申込一覧表!Z:AB,3,0),0)</f>
        <v>0</v>
      </c>
      <c r="N10" s="24" t="str">
        <f t="shared" si="11"/>
        <v/>
      </c>
      <c r="O10" t="str">
        <f>IF(K10&lt;=K$6,VLOOKUP(K10,申込一覧表!Z:AG,8,0),"")</f>
        <v/>
      </c>
      <c r="P10" t="str">
        <f>IF(K10&lt;=K$6,VLOOKUP(K10,申込一覧表!Z:AD,5,0),"")</f>
        <v/>
      </c>
      <c r="Q10">
        <f t="shared" si="2"/>
        <v>56</v>
      </c>
      <c r="R10">
        <f t="shared" si="3"/>
        <v>56</v>
      </c>
      <c r="S10">
        <f t="shared" si="4"/>
        <v>28</v>
      </c>
      <c r="T10">
        <f t="shared" si="12"/>
        <v>0</v>
      </c>
      <c r="U10" t="str">
        <f t="shared" si="5"/>
        <v/>
      </c>
      <c r="V10" t="str">
        <f t="shared" si="5"/>
        <v/>
      </c>
      <c r="W10" t="str">
        <f t="shared" si="5"/>
        <v/>
      </c>
      <c r="X10" t="str">
        <f t="shared" si="5"/>
        <v/>
      </c>
      <c r="AC10" t="str">
        <f t="shared" si="6"/>
        <v/>
      </c>
      <c r="AD10" t="str">
        <f t="shared" si="6"/>
        <v/>
      </c>
      <c r="AE10" t="str">
        <f t="shared" si="6"/>
        <v/>
      </c>
      <c r="AF10" t="str">
        <f t="shared" si="6"/>
        <v/>
      </c>
      <c r="AG10">
        <v>4</v>
      </c>
      <c r="AH10" s="47" t="str">
        <f t="shared" si="7"/>
        <v/>
      </c>
      <c r="AI10">
        <f t="shared" si="13"/>
        <v>0</v>
      </c>
      <c r="AJ10">
        <f t="shared" si="8"/>
        <v>0</v>
      </c>
      <c r="AK10">
        <f t="shared" si="8"/>
        <v>0</v>
      </c>
      <c r="AL10">
        <f t="shared" si="8"/>
        <v>0</v>
      </c>
      <c r="AM10">
        <f t="shared" si="8"/>
        <v>0</v>
      </c>
      <c r="AN10">
        <f t="shared" si="8"/>
        <v>0</v>
      </c>
      <c r="AO10">
        <f t="shared" si="8"/>
        <v>0</v>
      </c>
      <c r="AP10">
        <f t="shared" si="8"/>
        <v>0</v>
      </c>
      <c r="AS10" t="str">
        <f t="shared" si="14"/>
        <v/>
      </c>
      <c r="AT10" t="str">
        <f t="shared" si="15"/>
        <v/>
      </c>
      <c r="AU10" t="str">
        <f t="shared" si="16"/>
        <v/>
      </c>
      <c r="AV10" t="str">
        <f t="shared" si="17"/>
        <v/>
      </c>
      <c r="AW10" s="4" t="str">
        <f t="shared" si="18"/>
        <v>999:99.99</v>
      </c>
    </row>
    <row r="11" spans="1:49" ht="14.25" customHeight="1">
      <c r="A11" s="16" t="str">
        <f t="shared" si="9"/>
        <v/>
      </c>
      <c r="B11" s="21" t="str">
        <f>IF(F11="","",リレーオーダー用紙!$N$4)</f>
        <v/>
      </c>
      <c r="C11" s="22" t="str">
        <f t="shared" si="0"/>
        <v/>
      </c>
      <c r="D11" s="22" t="str">
        <f t="shared" si="1"/>
        <v/>
      </c>
      <c r="E11" s="87"/>
      <c r="F11" s="88"/>
      <c r="G11" s="88"/>
      <c r="H11" s="88"/>
      <c r="I11" s="88"/>
      <c r="J11" s="42" t="str">
        <f t="shared" si="10"/>
        <v/>
      </c>
      <c r="K11">
        <v>5</v>
      </c>
      <c r="L11" t="str">
        <f>IF(K11&lt;=K$6,VLOOKUP(K11,申込一覧表!Z:AA,2,0),"")</f>
        <v/>
      </c>
      <c r="M11">
        <f>IF(K11&lt;=K$6,VLOOKUP(K11,申込一覧表!Z:AB,3,0),0)</f>
        <v>0</v>
      </c>
      <c r="N11" s="24" t="str">
        <f t="shared" si="11"/>
        <v/>
      </c>
      <c r="O11" t="str">
        <f>IF(K11&lt;=K$6,VLOOKUP(K11,申込一覧表!Z:AG,8,0),"")</f>
        <v/>
      </c>
      <c r="P11" t="str">
        <f>IF(K11&lt;=K$6,VLOOKUP(K11,申込一覧表!Z:AD,5,0),"")</f>
        <v/>
      </c>
      <c r="Q11">
        <f t="shared" si="2"/>
        <v>56</v>
      </c>
      <c r="R11">
        <f t="shared" si="3"/>
        <v>56</v>
      </c>
      <c r="S11">
        <f t="shared" si="4"/>
        <v>28</v>
      </c>
      <c r="T11">
        <f t="shared" si="12"/>
        <v>0</v>
      </c>
      <c r="U11" t="str">
        <f t="shared" si="5"/>
        <v/>
      </c>
      <c r="V11" t="str">
        <f t="shared" si="5"/>
        <v/>
      </c>
      <c r="W11" t="str">
        <f t="shared" si="5"/>
        <v/>
      </c>
      <c r="X11" t="str">
        <f t="shared" si="5"/>
        <v/>
      </c>
      <c r="AC11" t="str">
        <f t="shared" si="6"/>
        <v/>
      </c>
      <c r="AD11" t="str">
        <f t="shared" si="6"/>
        <v/>
      </c>
      <c r="AE11" t="str">
        <f t="shared" si="6"/>
        <v/>
      </c>
      <c r="AF11" t="str">
        <f t="shared" si="6"/>
        <v/>
      </c>
      <c r="AG11">
        <v>5</v>
      </c>
      <c r="AH11" s="47" t="str">
        <f t="shared" si="7"/>
        <v/>
      </c>
      <c r="AI11">
        <f t="shared" si="13"/>
        <v>0</v>
      </c>
      <c r="AJ11">
        <f t="shared" si="8"/>
        <v>0</v>
      </c>
      <c r="AK11">
        <f t="shared" si="8"/>
        <v>0</v>
      </c>
      <c r="AL11">
        <f t="shared" si="8"/>
        <v>0</v>
      </c>
      <c r="AM11">
        <f t="shared" si="8"/>
        <v>0</v>
      </c>
      <c r="AN11">
        <f t="shared" si="8"/>
        <v>0</v>
      </c>
      <c r="AO11">
        <f t="shared" si="8"/>
        <v>0</v>
      </c>
      <c r="AP11">
        <f t="shared" si="8"/>
        <v>0</v>
      </c>
      <c r="AS11" t="str">
        <f t="shared" si="14"/>
        <v/>
      </c>
      <c r="AT11" t="str">
        <f t="shared" si="15"/>
        <v/>
      </c>
      <c r="AU11" t="str">
        <f t="shared" si="16"/>
        <v/>
      </c>
      <c r="AV11" t="str">
        <f t="shared" si="17"/>
        <v/>
      </c>
      <c r="AW11" s="4" t="str">
        <f t="shared" si="18"/>
        <v>999:99.99</v>
      </c>
    </row>
    <row r="12" spans="1:49" ht="14.25" customHeight="1">
      <c r="A12" s="16" t="str">
        <f t="shared" si="9"/>
        <v/>
      </c>
      <c r="B12" s="21" t="str">
        <f>IF(F12="","",リレーオーダー用紙!$N$4)</f>
        <v/>
      </c>
      <c r="C12" s="22" t="str">
        <f t="shared" si="0"/>
        <v/>
      </c>
      <c r="D12" s="22" t="str">
        <f t="shared" si="1"/>
        <v/>
      </c>
      <c r="E12" s="87"/>
      <c r="F12" s="88"/>
      <c r="G12" s="88"/>
      <c r="H12" s="88"/>
      <c r="I12" s="88"/>
      <c r="J12" s="42" t="str">
        <f t="shared" si="10"/>
        <v/>
      </c>
      <c r="K12">
        <v>6</v>
      </c>
      <c r="L12" t="str">
        <f>IF(K12&lt;=K$6,VLOOKUP(K12,申込一覧表!Z:AA,2,0),"")</f>
        <v/>
      </c>
      <c r="M12">
        <f>IF(K12&lt;=K$6,VLOOKUP(K12,申込一覧表!Z:AB,3,0),0)</f>
        <v>0</v>
      </c>
      <c r="N12" s="24" t="str">
        <f t="shared" si="11"/>
        <v/>
      </c>
      <c r="O12" t="str">
        <f>IF(K12&lt;=K$6,VLOOKUP(K12,申込一覧表!Z:AG,8,0),"")</f>
        <v/>
      </c>
      <c r="P12" t="str">
        <f>IF(K12&lt;=K$6,VLOOKUP(K12,申込一覧表!Z:AD,5,0),"")</f>
        <v/>
      </c>
      <c r="Q12">
        <f t="shared" si="2"/>
        <v>56</v>
      </c>
      <c r="R12">
        <f t="shared" si="3"/>
        <v>56</v>
      </c>
      <c r="S12">
        <f t="shared" si="4"/>
        <v>28</v>
      </c>
      <c r="T12">
        <f t="shared" si="12"/>
        <v>0</v>
      </c>
      <c r="U12" t="str">
        <f t="shared" si="5"/>
        <v/>
      </c>
      <c r="V12" t="str">
        <f t="shared" si="5"/>
        <v/>
      </c>
      <c r="W12" t="str">
        <f t="shared" si="5"/>
        <v/>
      </c>
      <c r="X12" t="str">
        <f t="shared" si="5"/>
        <v/>
      </c>
      <c r="AC12" t="str">
        <f t="shared" si="6"/>
        <v/>
      </c>
      <c r="AD12" t="str">
        <f t="shared" si="6"/>
        <v/>
      </c>
      <c r="AE12" t="str">
        <f t="shared" si="6"/>
        <v/>
      </c>
      <c r="AF12" t="str">
        <f t="shared" si="6"/>
        <v/>
      </c>
      <c r="AG12">
        <v>6</v>
      </c>
      <c r="AH12" s="47" t="str">
        <f t="shared" si="7"/>
        <v/>
      </c>
      <c r="AI12">
        <f t="shared" si="13"/>
        <v>0</v>
      </c>
      <c r="AJ12">
        <f t="shared" si="8"/>
        <v>0</v>
      </c>
      <c r="AK12">
        <f t="shared" si="8"/>
        <v>0</v>
      </c>
      <c r="AL12">
        <f t="shared" si="8"/>
        <v>0</v>
      </c>
      <c r="AM12">
        <f t="shared" si="8"/>
        <v>0</v>
      </c>
      <c r="AN12">
        <f t="shared" si="8"/>
        <v>0</v>
      </c>
      <c r="AO12">
        <f t="shared" si="8"/>
        <v>0</v>
      </c>
      <c r="AP12">
        <f t="shared" si="8"/>
        <v>0</v>
      </c>
      <c r="AS12" t="str">
        <f t="shared" si="14"/>
        <v/>
      </c>
      <c r="AT12" t="str">
        <f t="shared" si="15"/>
        <v/>
      </c>
      <c r="AU12" t="str">
        <f t="shared" si="16"/>
        <v/>
      </c>
      <c r="AV12" t="str">
        <f t="shared" si="17"/>
        <v/>
      </c>
      <c r="AW12" s="4" t="str">
        <f t="shared" si="18"/>
        <v>999:99.99</v>
      </c>
    </row>
    <row r="13" spans="1:49" ht="14.25" customHeight="1">
      <c r="A13" s="16" t="str">
        <f t="shared" si="9"/>
        <v/>
      </c>
      <c r="B13" s="21" t="str">
        <f>IF(F13="","",リレーオーダー用紙!$N$4)</f>
        <v/>
      </c>
      <c r="C13" s="22" t="str">
        <f t="shared" si="0"/>
        <v/>
      </c>
      <c r="D13" s="22" t="str">
        <f t="shared" si="1"/>
        <v/>
      </c>
      <c r="E13" s="87"/>
      <c r="F13" s="88"/>
      <c r="G13" s="88"/>
      <c r="H13" s="88"/>
      <c r="I13" s="88"/>
      <c r="J13" s="42" t="str">
        <f t="shared" si="10"/>
        <v/>
      </c>
      <c r="K13">
        <v>7</v>
      </c>
      <c r="L13" t="str">
        <f>IF(K13&lt;=K$6,VLOOKUP(K13,申込一覧表!Z:AA,2,0),"")</f>
        <v/>
      </c>
      <c r="M13">
        <f>IF(K13&lt;=K$6,VLOOKUP(K13,申込一覧表!Z:AB,3,0),0)</f>
        <v>0</v>
      </c>
      <c r="N13" s="24" t="str">
        <f t="shared" si="11"/>
        <v/>
      </c>
      <c r="O13" t="str">
        <f>IF(K13&lt;=K$6,VLOOKUP(K13,申込一覧表!Z:AG,8,0),"")</f>
        <v/>
      </c>
      <c r="P13" t="str">
        <f>IF(K13&lt;=K$6,VLOOKUP(K13,申込一覧表!Z:AD,5,0),"")</f>
        <v/>
      </c>
      <c r="Q13">
        <f t="shared" si="2"/>
        <v>56</v>
      </c>
      <c r="R13">
        <f t="shared" si="3"/>
        <v>56</v>
      </c>
      <c r="S13">
        <f t="shared" si="4"/>
        <v>28</v>
      </c>
      <c r="T13">
        <f t="shared" si="12"/>
        <v>0</v>
      </c>
      <c r="U13" t="str">
        <f t="shared" si="5"/>
        <v/>
      </c>
      <c r="V13" t="str">
        <f t="shared" si="5"/>
        <v/>
      </c>
      <c r="W13" t="str">
        <f t="shared" si="5"/>
        <v/>
      </c>
      <c r="X13" t="str">
        <f t="shared" si="5"/>
        <v/>
      </c>
      <c r="AC13" t="str">
        <f t="shared" si="6"/>
        <v/>
      </c>
      <c r="AD13" t="str">
        <f t="shared" si="6"/>
        <v/>
      </c>
      <c r="AE13" t="str">
        <f t="shared" si="6"/>
        <v/>
      </c>
      <c r="AF13" t="str">
        <f t="shared" si="6"/>
        <v/>
      </c>
      <c r="AG13">
        <v>7</v>
      </c>
      <c r="AH13" s="47" t="str">
        <f t="shared" si="7"/>
        <v/>
      </c>
      <c r="AI13">
        <f t="shared" si="13"/>
        <v>0</v>
      </c>
      <c r="AJ13">
        <f t="shared" si="8"/>
        <v>0</v>
      </c>
      <c r="AK13">
        <f t="shared" si="8"/>
        <v>0</v>
      </c>
      <c r="AL13">
        <f t="shared" si="8"/>
        <v>0</v>
      </c>
      <c r="AM13">
        <f t="shared" si="8"/>
        <v>0</v>
      </c>
      <c r="AN13">
        <f t="shared" si="8"/>
        <v>0</v>
      </c>
      <c r="AO13">
        <f t="shared" si="8"/>
        <v>0</v>
      </c>
      <c r="AP13">
        <f t="shared" si="8"/>
        <v>0</v>
      </c>
      <c r="AS13" t="str">
        <f t="shared" si="14"/>
        <v/>
      </c>
      <c r="AT13" t="str">
        <f t="shared" si="15"/>
        <v/>
      </c>
      <c r="AU13" t="str">
        <f t="shared" si="16"/>
        <v/>
      </c>
      <c r="AV13" t="str">
        <f t="shared" si="17"/>
        <v/>
      </c>
      <c r="AW13" s="4" t="str">
        <f t="shared" si="18"/>
        <v>999:99.99</v>
      </c>
    </row>
    <row r="14" spans="1:49" ht="14.25" customHeight="1">
      <c r="A14" s="25"/>
      <c r="B14" s="26"/>
      <c r="C14" s="105"/>
      <c r="D14" s="27"/>
      <c r="E14" s="28"/>
      <c r="F14" s="29"/>
      <c r="G14" s="29"/>
      <c r="H14" s="29"/>
      <c r="I14" s="29"/>
      <c r="J14" s="29"/>
      <c r="K14">
        <v>8</v>
      </c>
      <c r="L14" t="str">
        <f>IF(K14&lt;=K$6,VLOOKUP(K14,申込一覧表!Z:AA,2,0),"")</f>
        <v/>
      </c>
      <c r="M14">
        <f>IF(K14&lt;=K$6,VLOOKUP(K14,申込一覧表!Z:AB,3,0),0)</f>
        <v>0</v>
      </c>
      <c r="N14" s="24" t="str">
        <f t="shared" si="11"/>
        <v/>
      </c>
      <c r="O14" t="str">
        <f>IF(K14&lt;=K$6,VLOOKUP(K14,申込一覧表!Z:AG,8,0),"")</f>
        <v/>
      </c>
      <c r="P14" t="str">
        <f>IF(K14&lt;=K$6,VLOOKUP(K14,申込一覧表!Z:AD,5,0),"")</f>
        <v/>
      </c>
      <c r="Q14">
        <f t="shared" si="2"/>
        <v>56</v>
      </c>
      <c r="R14">
        <f t="shared" si="3"/>
        <v>56</v>
      </c>
      <c r="S14">
        <f t="shared" si="4"/>
        <v>28</v>
      </c>
      <c r="T14">
        <f t="shared" si="12"/>
        <v>0</v>
      </c>
      <c r="AG14">
        <v>8</v>
      </c>
      <c r="AH14" s="106"/>
      <c r="AI14">
        <f t="shared" ref="AI14:AP14" si="19">SUM(AI7:AI13)</f>
        <v>0</v>
      </c>
      <c r="AJ14">
        <f t="shared" si="19"/>
        <v>0</v>
      </c>
      <c r="AK14">
        <f t="shared" si="19"/>
        <v>0</v>
      </c>
      <c r="AL14">
        <f t="shared" si="19"/>
        <v>0</v>
      </c>
      <c r="AM14">
        <f t="shared" si="19"/>
        <v>0</v>
      </c>
      <c r="AN14">
        <f t="shared" si="19"/>
        <v>0</v>
      </c>
      <c r="AO14">
        <f t="shared" si="19"/>
        <v>0</v>
      </c>
      <c r="AP14">
        <f t="shared" si="19"/>
        <v>0</v>
      </c>
      <c r="AQ14">
        <f>MAX(AI14:AP14)</f>
        <v>0</v>
      </c>
      <c r="AR14">
        <f>SUM(AI14:AP14)</f>
        <v>0</v>
      </c>
      <c r="AS14" t="str">
        <f t="shared" si="14"/>
        <v/>
      </c>
      <c r="AT14" t="str">
        <f t="shared" si="15"/>
        <v/>
      </c>
      <c r="AU14" t="str">
        <f t="shared" si="16"/>
        <v/>
      </c>
      <c r="AV14" t="str">
        <f t="shared" si="17"/>
        <v/>
      </c>
      <c r="AW14" s="4"/>
    </row>
    <row r="15" spans="1:49" s="14" customFormat="1" ht="14.25" customHeight="1">
      <c r="A15" s="30" t="s">
        <v>60</v>
      </c>
      <c r="B15" s="19"/>
      <c r="C15" s="19"/>
      <c r="D15" s="19"/>
      <c r="E15" s="19"/>
      <c r="F15" s="20" t="str">
        <f>IF(AQ23&gt;1,"区分の重複があります!!","")</f>
        <v/>
      </c>
      <c r="G15" s="19"/>
      <c r="H15" s="19"/>
      <c r="I15" s="19"/>
      <c r="K15">
        <v>9</v>
      </c>
      <c r="L15" t="str">
        <f>IF(K15&lt;=K$6,VLOOKUP(K15,申込一覧表!Z:AA,2,0),"")</f>
        <v/>
      </c>
      <c r="M15">
        <f>IF(K15&lt;=K$6,VLOOKUP(K15,申込一覧表!Z:AB,3,0),0)</f>
        <v>0</v>
      </c>
      <c r="N15" s="24" t="str">
        <f t="shared" si="11"/>
        <v/>
      </c>
      <c r="O15" t="str">
        <f>IF(K15&lt;=K$6,VLOOKUP(K15,申込一覧表!Z:AG,8,0),"")</f>
        <v/>
      </c>
      <c r="P15" t="str">
        <f>IF(K15&lt;=K$6,VLOOKUP(K15,申込一覧表!Z:AD,5,0),"")</f>
        <v/>
      </c>
      <c r="Q15">
        <f t="shared" si="2"/>
        <v>56</v>
      </c>
      <c r="R15">
        <f t="shared" si="3"/>
        <v>56</v>
      </c>
      <c r="S15">
        <f t="shared" si="4"/>
        <v>28</v>
      </c>
      <c r="T15">
        <f t="shared" si="12"/>
        <v>0</v>
      </c>
      <c r="U15"/>
      <c r="V15"/>
      <c r="W15"/>
      <c r="X15"/>
      <c r="Y15"/>
      <c r="Z15"/>
      <c r="AA15"/>
      <c r="AB15"/>
      <c r="AC15"/>
      <c r="AD15"/>
      <c r="AE15"/>
      <c r="AF15"/>
      <c r="AG15">
        <v>9</v>
      </c>
      <c r="AS15"/>
      <c r="AT15" t="str">
        <f t="shared" si="15"/>
        <v/>
      </c>
      <c r="AU15" t="str">
        <f t="shared" si="16"/>
        <v/>
      </c>
      <c r="AV15" t="str">
        <f t="shared" si="17"/>
        <v/>
      </c>
      <c r="AW15" s="4"/>
    </row>
    <row r="16" spans="1:49" ht="14.25" customHeight="1">
      <c r="A16" s="16" t="str">
        <f>IF(F16="","",1)</f>
        <v/>
      </c>
      <c r="B16" s="21" t="str">
        <f>IF(F16="","",リレーオーダー用紙!$N$4)</f>
        <v/>
      </c>
      <c r="C16" s="22" t="str">
        <f t="shared" ref="C16:C22" si="20">IF(D16="","",IF(D16&lt;120,119,FLOOR(D16,40)))</f>
        <v/>
      </c>
      <c r="D16" s="22" t="str">
        <f>IF(SUM(U16:X16)=0,"",SUM(U16:X16))</f>
        <v/>
      </c>
      <c r="E16" s="87"/>
      <c r="F16" s="88"/>
      <c r="G16" s="88"/>
      <c r="H16" s="88"/>
      <c r="I16" s="88"/>
      <c r="J16" s="42" t="str">
        <f>IF(COUNTIF(AC16:AF16,"&gt;1")&gt;0,"泳者重複!!","")</f>
        <v/>
      </c>
      <c r="K16">
        <v>10</v>
      </c>
      <c r="L16" t="str">
        <f>IF(K16&lt;=K$6,VLOOKUP(K16,申込一覧表!Z:AA,2,0),"")</f>
        <v/>
      </c>
      <c r="M16">
        <f>IF(K16&lt;=K$6,VLOOKUP(K16,申込一覧表!Z:AB,3,0),0)</f>
        <v>0</v>
      </c>
      <c r="N16" s="24" t="str">
        <f t="shared" si="11"/>
        <v/>
      </c>
      <c r="O16" t="str">
        <f>IF(K16&lt;=K$6,VLOOKUP(K16,申込一覧表!Z:AG,8,0),"")</f>
        <v/>
      </c>
      <c r="P16" t="str">
        <f>IF(K16&lt;=K$6,VLOOKUP(K16,申込一覧表!Z:AD,5,0),"")</f>
        <v/>
      </c>
      <c r="Q16">
        <f t="shared" si="2"/>
        <v>56</v>
      </c>
      <c r="R16">
        <f t="shared" si="3"/>
        <v>56</v>
      </c>
      <c r="S16">
        <f t="shared" si="4"/>
        <v>28</v>
      </c>
      <c r="T16">
        <f t="shared" si="12"/>
        <v>0</v>
      </c>
      <c r="U16" t="str">
        <f t="shared" ref="U16:X22" si="21">IF(F16="","",VLOOKUP(F16,$N$7:$O$87,2,0))</f>
        <v/>
      </c>
      <c r="V16" t="str">
        <f t="shared" si="21"/>
        <v/>
      </c>
      <c r="W16" t="str">
        <f t="shared" si="21"/>
        <v/>
      </c>
      <c r="X16" t="str">
        <f t="shared" si="21"/>
        <v/>
      </c>
      <c r="AC16" t="str">
        <f t="shared" ref="AC16:AF22" si="22">IF(F16="","",VLOOKUP(F16,$N$7:$T$87,5,0))</f>
        <v/>
      </c>
      <c r="AD16" t="str">
        <f t="shared" si="22"/>
        <v/>
      </c>
      <c r="AE16" t="str">
        <f t="shared" si="22"/>
        <v/>
      </c>
      <c r="AF16" t="str">
        <f t="shared" si="22"/>
        <v/>
      </c>
      <c r="AG16">
        <v>10</v>
      </c>
      <c r="AH16" s="106" t="str">
        <f t="shared" ref="AH16:AH22" si="23">C16</f>
        <v/>
      </c>
      <c r="AI16">
        <f>IF(AI$6=$AH16,1,0)</f>
        <v>0</v>
      </c>
      <c r="AJ16">
        <f t="shared" ref="AJ16:AP22" si="24">IF(AJ$6=$AH16,1,0)</f>
        <v>0</v>
      </c>
      <c r="AK16">
        <f t="shared" si="24"/>
        <v>0</v>
      </c>
      <c r="AL16">
        <f t="shared" si="24"/>
        <v>0</v>
      </c>
      <c r="AM16">
        <f t="shared" si="24"/>
        <v>0</v>
      </c>
      <c r="AN16">
        <f t="shared" si="24"/>
        <v>0</v>
      </c>
      <c r="AO16">
        <f t="shared" si="24"/>
        <v>0</v>
      </c>
      <c r="AP16">
        <f t="shared" si="24"/>
        <v>0</v>
      </c>
      <c r="AS16" t="str">
        <f t="shared" si="14"/>
        <v/>
      </c>
      <c r="AT16" t="str">
        <f t="shared" si="15"/>
        <v/>
      </c>
      <c r="AU16" t="str">
        <f t="shared" si="16"/>
        <v/>
      </c>
      <c r="AV16" t="str">
        <f t="shared" si="17"/>
        <v/>
      </c>
      <c r="AW16" s="4" t="str">
        <f t="shared" si="18"/>
        <v>999:99.99</v>
      </c>
    </row>
    <row r="17" spans="1:49" ht="14.25" customHeight="1">
      <c r="A17" s="16" t="str">
        <f t="shared" ref="A17:A22" si="25">IF(F17="","",A16+1)</f>
        <v/>
      </c>
      <c r="B17" s="21" t="str">
        <f>IF(F17="","",リレーオーダー用紙!$N$4)</f>
        <v/>
      </c>
      <c r="C17" s="22" t="str">
        <f t="shared" si="20"/>
        <v/>
      </c>
      <c r="D17" s="22" t="str">
        <f t="shared" ref="D17:D22" si="26">IF(SUM(U17:X17)=0,"",SUM(U17:X17))</f>
        <v/>
      </c>
      <c r="E17" s="87"/>
      <c r="F17" s="88"/>
      <c r="G17" s="88"/>
      <c r="H17" s="88"/>
      <c r="I17" s="88"/>
      <c r="J17" s="42" t="str">
        <f t="shared" ref="J17:J22" si="27">IF(COUNTIF(AC17:AF17,"&gt;1")&gt;0,"泳者重複!!","")</f>
        <v/>
      </c>
      <c r="K17">
        <v>11</v>
      </c>
      <c r="L17" t="str">
        <f>IF(K17&lt;=K$6,VLOOKUP(K17,申込一覧表!Z:AA,2,0),"")</f>
        <v/>
      </c>
      <c r="M17">
        <f>IF(K17&lt;=K$6,VLOOKUP(K17,申込一覧表!Z:AB,3,0),0)</f>
        <v>0</v>
      </c>
      <c r="N17" s="24" t="str">
        <f t="shared" si="11"/>
        <v/>
      </c>
      <c r="O17" t="str">
        <f>IF(K17&lt;=K$6,VLOOKUP(K17,申込一覧表!Z:AG,8,0),"")</f>
        <v/>
      </c>
      <c r="P17" t="str">
        <f>IF(K17&lt;=K$6,VLOOKUP(K17,申込一覧表!Z:AD,5,0),"")</f>
        <v/>
      </c>
      <c r="Q17">
        <f t="shared" si="2"/>
        <v>56</v>
      </c>
      <c r="R17">
        <f t="shared" si="3"/>
        <v>56</v>
      </c>
      <c r="S17">
        <f t="shared" si="4"/>
        <v>28</v>
      </c>
      <c r="T17">
        <f t="shared" si="12"/>
        <v>0</v>
      </c>
      <c r="U17" t="str">
        <f t="shared" si="21"/>
        <v/>
      </c>
      <c r="V17" t="str">
        <f t="shared" si="21"/>
        <v/>
      </c>
      <c r="W17" t="str">
        <f t="shared" si="21"/>
        <v/>
      </c>
      <c r="X17" t="str">
        <f t="shared" si="21"/>
        <v/>
      </c>
      <c r="AC17" t="str">
        <f t="shared" si="22"/>
        <v/>
      </c>
      <c r="AD17" t="str">
        <f t="shared" si="22"/>
        <v/>
      </c>
      <c r="AE17" t="str">
        <f t="shared" si="22"/>
        <v/>
      </c>
      <c r="AF17" t="str">
        <f t="shared" si="22"/>
        <v/>
      </c>
      <c r="AG17">
        <v>11</v>
      </c>
      <c r="AH17" s="106" t="str">
        <f t="shared" si="23"/>
        <v/>
      </c>
      <c r="AI17">
        <f t="shared" ref="AI17:AI22" si="28">IF(AI$6=$AH17,1,0)</f>
        <v>0</v>
      </c>
      <c r="AJ17">
        <f t="shared" si="24"/>
        <v>0</v>
      </c>
      <c r="AK17">
        <f t="shared" si="24"/>
        <v>0</v>
      </c>
      <c r="AL17">
        <f t="shared" si="24"/>
        <v>0</v>
      </c>
      <c r="AM17">
        <f t="shared" si="24"/>
        <v>0</v>
      </c>
      <c r="AN17">
        <f t="shared" si="24"/>
        <v>0</v>
      </c>
      <c r="AO17">
        <f t="shared" si="24"/>
        <v>0</v>
      </c>
      <c r="AP17">
        <f t="shared" si="24"/>
        <v>0</v>
      </c>
      <c r="AS17" t="str">
        <f t="shared" si="14"/>
        <v/>
      </c>
      <c r="AT17" t="str">
        <f t="shared" si="15"/>
        <v/>
      </c>
      <c r="AU17" t="str">
        <f t="shared" si="16"/>
        <v/>
      </c>
      <c r="AV17" t="str">
        <f t="shared" si="17"/>
        <v/>
      </c>
      <c r="AW17" s="4" t="str">
        <f t="shared" si="18"/>
        <v>999:99.99</v>
      </c>
    </row>
    <row r="18" spans="1:49" ht="14.25" customHeight="1">
      <c r="A18" s="16" t="str">
        <f t="shared" si="25"/>
        <v/>
      </c>
      <c r="B18" s="21" t="str">
        <f>IF(F18="","",リレーオーダー用紙!$N$4)</f>
        <v/>
      </c>
      <c r="C18" s="22" t="str">
        <f t="shared" si="20"/>
        <v/>
      </c>
      <c r="D18" s="22" t="str">
        <f t="shared" si="26"/>
        <v/>
      </c>
      <c r="E18" s="87"/>
      <c r="F18" s="88"/>
      <c r="G18" s="88"/>
      <c r="H18" s="88"/>
      <c r="I18" s="88"/>
      <c r="J18" s="42" t="str">
        <f t="shared" si="27"/>
        <v/>
      </c>
      <c r="K18">
        <v>12</v>
      </c>
      <c r="L18" t="str">
        <f>IF(K18&lt;=K$6,VLOOKUP(K18,申込一覧表!Z:AA,2,0),"")</f>
        <v/>
      </c>
      <c r="M18">
        <f>IF(K18&lt;=K$6,VLOOKUP(K18,申込一覧表!Z:AB,3,0),0)</f>
        <v>0</v>
      </c>
      <c r="N18" s="24" t="str">
        <f t="shared" si="11"/>
        <v/>
      </c>
      <c r="O18" t="str">
        <f>IF(K18&lt;=K$6,VLOOKUP(K18,申込一覧表!Z:AG,8,0),"")</f>
        <v/>
      </c>
      <c r="P18" t="str">
        <f>IF(K18&lt;=K$6,VLOOKUP(K18,申込一覧表!Z:AD,5,0),"")</f>
        <v/>
      </c>
      <c r="Q18">
        <f t="shared" si="2"/>
        <v>56</v>
      </c>
      <c r="R18">
        <f t="shared" si="3"/>
        <v>56</v>
      </c>
      <c r="S18">
        <f t="shared" si="4"/>
        <v>28</v>
      </c>
      <c r="T18">
        <f t="shared" si="12"/>
        <v>0</v>
      </c>
      <c r="U18" t="str">
        <f t="shared" si="21"/>
        <v/>
      </c>
      <c r="V18" t="str">
        <f t="shared" si="21"/>
        <v/>
      </c>
      <c r="W18" t="str">
        <f t="shared" si="21"/>
        <v/>
      </c>
      <c r="X18" t="str">
        <f t="shared" si="21"/>
        <v/>
      </c>
      <c r="AC18" t="str">
        <f t="shared" si="22"/>
        <v/>
      </c>
      <c r="AD18" t="str">
        <f t="shared" si="22"/>
        <v/>
      </c>
      <c r="AE18" t="str">
        <f t="shared" si="22"/>
        <v/>
      </c>
      <c r="AF18" t="str">
        <f t="shared" si="22"/>
        <v/>
      </c>
      <c r="AG18">
        <v>12</v>
      </c>
      <c r="AH18" s="106" t="str">
        <f t="shared" si="23"/>
        <v/>
      </c>
      <c r="AI18">
        <f t="shared" si="28"/>
        <v>0</v>
      </c>
      <c r="AJ18">
        <f t="shared" si="24"/>
        <v>0</v>
      </c>
      <c r="AK18">
        <f t="shared" si="24"/>
        <v>0</v>
      </c>
      <c r="AL18">
        <f t="shared" si="24"/>
        <v>0</v>
      </c>
      <c r="AM18">
        <f t="shared" si="24"/>
        <v>0</v>
      </c>
      <c r="AN18">
        <f t="shared" si="24"/>
        <v>0</v>
      </c>
      <c r="AO18">
        <f t="shared" si="24"/>
        <v>0</v>
      </c>
      <c r="AP18">
        <f t="shared" si="24"/>
        <v>0</v>
      </c>
      <c r="AS18" t="str">
        <f t="shared" si="14"/>
        <v/>
      </c>
      <c r="AT18" t="str">
        <f t="shared" si="15"/>
        <v/>
      </c>
      <c r="AU18" t="str">
        <f t="shared" si="16"/>
        <v/>
      </c>
      <c r="AV18" t="str">
        <f t="shared" si="17"/>
        <v/>
      </c>
      <c r="AW18" s="4" t="str">
        <f t="shared" si="18"/>
        <v>999:99.99</v>
      </c>
    </row>
    <row r="19" spans="1:49" ht="14.25" customHeight="1">
      <c r="A19" s="16" t="str">
        <f t="shared" si="25"/>
        <v/>
      </c>
      <c r="B19" s="21" t="str">
        <f>IF(F19="","",リレーオーダー用紙!$N$4)</f>
        <v/>
      </c>
      <c r="C19" s="22" t="str">
        <f t="shared" si="20"/>
        <v/>
      </c>
      <c r="D19" s="22" t="str">
        <f t="shared" si="26"/>
        <v/>
      </c>
      <c r="E19" s="87"/>
      <c r="F19" s="88"/>
      <c r="G19" s="88"/>
      <c r="H19" s="88"/>
      <c r="I19" s="88"/>
      <c r="J19" s="42" t="str">
        <f t="shared" si="27"/>
        <v/>
      </c>
      <c r="K19">
        <v>13</v>
      </c>
      <c r="L19" t="str">
        <f>IF(K19&lt;=K$6,VLOOKUP(K19,申込一覧表!Z:AA,2,0),"")</f>
        <v/>
      </c>
      <c r="M19">
        <f>IF(K19&lt;=K$6,VLOOKUP(K19,申込一覧表!Z:AB,3,0),0)</f>
        <v>0</v>
      </c>
      <c r="N19" s="24" t="str">
        <f t="shared" si="11"/>
        <v/>
      </c>
      <c r="O19" t="str">
        <f>IF(K19&lt;=K$6,VLOOKUP(K19,申込一覧表!Z:AG,8,0),"")</f>
        <v/>
      </c>
      <c r="P19" t="str">
        <f>IF(K19&lt;=K$6,VLOOKUP(K19,申込一覧表!Z:AD,5,0),"")</f>
        <v/>
      </c>
      <c r="Q19">
        <f t="shared" si="2"/>
        <v>56</v>
      </c>
      <c r="R19">
        <f t="shared" si="3"/>
        <v>56</v>
      </c>
      <c r="S19">
        <f t="shared" si="4"/>
        <v>28</v>
      </c>
      <c r="T19">
        <f t="shared" si="12"/>
        <v>0</v>
      </c>
      <c r="U19" t="str">
        <f t="shared" si="21"/>
        <v/>
      </c>
      <c r="V19" t="str">
        <f t="shared" si="21"/>
        <v/>
      </c>
      <c r="W19" t="str">
        <f t="shared" si="21"/>
        <v/>
      </c>
      <c r="X19" t="str">
        <f t="shared" si="21"/>
        <v/>
      </c>
      <c r="AC19" t="str">
        <f t="shared" si="22"/>
        <v/>
      </c>
      <c r="AD19" t="str">
        <f t="shared" si="22"/>
        <v/>
      </c>
      <c r="AE19" t="str">
        <f t="shared" si="22"/>
        <v/>
      </c>
      <c r="AF19" t="str">
        <f t="shared" si="22"/>
        <v/>
      </c>
      <c r="AG19">
        <v>13</v>
      </c>
      <c r="AH19" s="106" t="str">
        <f t="shared" si="23"/>
        <v/>
      </c>
      <c r="AI19">
        <f t="shared" si="28"/>
        <v>0</v>
      </c>
      <c r="AJ19">
        <f t="shared" si="24"/>
        <v>0</v>
      </c>
      <c r="AK19">
        <f t="shared" si="24"/>
        <v>0</v>
      </c>
      <c r="AL19">
        <f t="shared" si="24"/>
        <v>0</v>
      </c>
      <c r="AM19">
        <f t="shared" si="24"/>
        <v>0</v>
      </c>
      <c r="AN19">
        <f t="shared" si="24"/>
        <v>0</v>
      </c>
      <c r="AO19">
        <f t="shared" si="24"/>
        <v>0</v>
      </c>
      <c r="AP19">
        <f t="shared" si="24"/>
        <v>0</v>
      </c>
      <c r="AS19" t="str">
        <f t="shared" si="14"/>
        <v/>
      </c>
      <c r="AT19" t="str">
        <f t="shared" si="15"/>
        <v/>
      </c>
      <c r="AU19" t="str">
        <f t="shared" si="16"/>
        <v/>
      </c>
      <c r="AV19" t="str">
        <f t="shared" si="17"/>
        <v/>
      </c>
      <c r="AW19" s="4" t="str">
        <f t="shared" si="18"/>
        <v>999:99.99</v>
      </c>
    </row>
    <row r="20" spans="1:49" ht="14.25" customHeight="1">
      <c r="A20" s="16" t="str">
        <f t="shared" si="25"/>
        <v/>
      </c>
      <c r="B20" s="21" t="str">
        <f>IF(F20="","",リレーオーダー用紙!$N$4)</f>
        <v/>
      </c>
      <c r="C20" s="22" t="str">
        <f t="shared" si="20"/>
        <v/>
      </c>
      <c r="D20" s="22" t="str">
        <f t="shared" si="26"/>
        <v/>
      </c>
      <c r="E20" s="87"/>
      <c r="F20" s="88"/>
      <c r="G20" s="88"/>
      <c r="H20" s="88"/>
      <c r="I20" s="88"/>
      <c r="J20" s="42" t="str">
        <f t="shared" si="27"/>
        <v/>
      </c>
      <c r="K20">
        <v>14</v>
      </c>
      <c r="L20" t="str">
        <f>IF(K20&lt;=K$6,VLOOKUP(K20,申込一覧表!Z:AA,2,0),"")</f>
        <v/>
      </c>
      <c r="M20">
        <f>IF(K20&lt;=K$6,VLOOKUP(K20,申込一覧表!Z:AB,3,0),0)</f>
        <v>0</v>
      </c>
      <c r="N20" s="24" t="str">
        <f t="shared" si="11"/>
        <v/>
      </c>
      <c r="O20" t="str">
        <f>IF(K20&lt;=K$6,VLOOKUP(K20,申込一覧表!Z:AG,8,0),"")</f>
        <v/>
      </c>
      <c r="P20" t="str">
        <f>IF(K20&lt;=K$6,VLOOKUP(K20,申込一覧表!Z:AD,5,0),"")</f>
        <v/>
      </c>
      <c r="Q20">
        <f t="shared" si="2"/>
        <v>56</v>
      </c>
      <c r="R20">
        <f t="shared" si="3"/>
        <v>56</v>
      </c>
      <c r="S20">
        <f t="shared" si="4"/>
        <v>28</v>
      </c>
      <c r="T20">
        <f t="shared" si="12"/>
        <v>0</v>
      </c>
      <c r="U20" t="str">
        <f t="shared" si="21"/>
        <v/>
      </c>
      <c r="V20" t="str">
        <f t="shared" si="21"/>
        <v/>
      </c>
      <c r="W20" t="str">
        <f t="shared" si="21"/>
        <v/>
      </c>
      <c r="X20" t="str">
        <f t="shared" si="21"/>
        <v/>
      </c>
      <c r="AC20" t="str">
        <f t="shared" si="22"/>
        <v/>
      </c>
      <c r="AD20" t="str">
        <f t="shared" si="22"/>
        <v/>
      </c>
      <c r="AE20" t="str">
        <f t="shared" si="22"/>
        <v/>
      </c>
      <c r="AF20" t="str">
        <f t="shared" si="22"/>
        <v/>
      </c>
      <c r="AG20">
        <v>14</v>
      </c>
      <c r="AH20" s="106" t="str">
        <f t="shared" si="23"/>
        <v/>
      </c>
      <c r="AI20">
        <f t="shared" si="28"/>
        <v>0</v>
      </c>
      <c r="AJ20">
        <f t="shared" si="24"/>
        <v>0</v>
      </c>
      <c r="AK20">
        <f t="shared" si="24"/>
        <v>0</v>
      </c>
      <c r="AL20">
        <f t="shared" si="24"/>
        <v>0</v>
      </c>
      <c r="AM20">
        <f t="shared" si="24"/>
        <v>0</v>
      </c>
      <c r="AN20">
        <f t="shared" si="24"/>
        <v>0</v>
      </c>
      <c r="AO20">
        <f t="shared" si="24"/>
        <v>0</v>
      </c>
      <c r="AP20">
        <f t="shared" si="24"/>
        <v>0</v>
      </c>
      <c r="AS20" t="str">
        <f t="shared" si="14"/>
        <v/>
      </c>
      <c r="AT20" t="str">
        <f t="shared" si="15"/>
        <v/>
      </c>
      <c r="AU20" t="str">
        <f t="shared" si="16"/>
        <v/>
      </c>
      <c r="AV20" t="str">
        <f t="shared" si="17"/>
        <v/>
      </c>
      <c r="AW20" s="4" t="str">
        <f t="shared" si="18"/>
        <v>999:99.99</v>
      </c>
    </row>
    <row r="21" spans="1:49" ht="14.25" customHeight="1">
      <c r="A21" s="16" t="str">
        <f t="shared" si="25"/>
        <v/>
      </c>
      <c r="B21" s="21" t="str">
        <f>IF(F21="","",リレーオーダー用紙!$N$4)</f>
        <v/>
      </c>
      <c r="C21" s="22" t="str">
        <f t="shared" si="20"/>
        <v/>
      </c>
      <c r="D21" s="22" t="str">
        <f t="shared" si="26"/>
        <v/>
      </c>
      <c r="E21" s="87"/>
      <c r="F21" s="88"/>
      <c r="G21" s="88"/>
      <c r="H21" s="88"/>
      <c r="I21" s="88"/>
      <c r="J21" s="42" t="str">
        <f t="shared" si="27"/>
        <v/>
      </c>
      <c r="K21">
        <v>15</v>
      </c>
      <c r="L21" t="str">
        <f>IF(K21&lt;=K$6,VLOOKUP(K21,申込一覧表!Z:AA,2,0),"")</f>
        <v/>
      </c>
      <c r="M21">
        <f>IF(K21&lt;=K$6,VLOOKUP(K21,申込一覧表!Z:AB,3,0),0)</f>
        <v>0</v>
      </c>
      <c r="N21" s="24" t="str">
        <f t="shared" si="11"/>
        <v/>
      </c>
      <c r="O21" t="str">
        <f>IF(K21&lt;=K$6,VLOOKUP(K21,申込一覧表!Z:AG,8,0),"")</f>
        <v/>
      </c>
      <c r="P21" t="str">
        <f>IF(K21&lt;=K$6,VLOOKUP(K21,申込一覧表!Z:AD,5,0),"")</f>
        <v/>
      </c>
      <c r="Q21">
        <f t="shared" si="2"/>
        <v>56</v>
      </c>
      <c r="R21">
        <f t="shared" si="3"/>
        <v>56</v>
      </c>
      <c r="S21">
        <f t="shared" si="4"/>
        <v>28</v>
      </c>
      <c r="T21">
        <f t="shared" si="12"/>
        <v>0</v>
      </c>
      <c r="U21" t="str">
        <f t="shared" si="21"/>
        <v/>
      </c>
      <c r="V21" t="str">
        <f t="shared" si="21"/>
        <v/>
      </c>
      <c r="W21" t="str">
        <f t="shared" si="21"/>
        <v/>
      </c>
      <c r="X21" t="str">
        <f t="shared" si="21"/>
        <v/>
      </c>
      <c r="AC21" t="str">
        <f t="shared" si="22"/>
        <v/>
      </c>
      <c r="AD21" t="str">
        <f t="shared" si="22"/>
        <v/>
      </c>
      <c r="AE21" t="str">
        <f t="shared" si="22"/>
        <v/>
      </c>
      <c r="AF21" t="str">
        <f t="shared" si="22"/>
        <v/>
      </c>
      <c r="AG21">
        <v>15</v>
      </c>
      <c r="AH21" s="106" t="str">
        <f t="shared" si="23"/>
        <v/>
      </c>
      <c r="AI21">
        <f t="shared" si="28"/>
        <v>0</v>
      </c>
      <c r="AJ21">
        <f t="shared" si="24"/>
        <v>0</v>
      </c>
      <c r="AK21">
        <f t="shared" si="24"/>
        <v>0</v>
      </c>
      <c r="AL21">
        <f t="shared" si="24"/>
        <v>0</v>
      </c>
      <c r="AM21">
        <f t="shared" si="24"/>
        <v>0</v>
      </c>
      <c r="AN21">
        <f t="shared" si="24"/>
        <v>0</v>
      </c>
      <c r="AO21">
        <f t="shared" si="24"/>
        <v>0</v>
      </c>
      <c r="AP21">
        <f t="shared" si="24"/>
        <v>0</v>
      </c>
      <c r="AS21" t="str">
        <f t="shared" si="14"/>
        <v/>
      </c>
      <c r="AT21" t="str">
        <f t="shared" si="15"/>
        <v/>
      </c>
      <c r="AU21" t="str">
        <f t="shared" si="16"/>
        <v/>
      </c>
      <c r="AV21" t="str">
        <f t="shared" si="17"/>
        <v/>
      </c>
      <c r="AW21" s="4" t="str">
        <f t="shared" si="18"/>
        <v>999:99.99</v>
      </c>
    </row>
    <row r="22" spans="1:49" ht="14.25" customHeight="1">
      <c r="A22" s="16" t="str">
        <f t="shared" si="25"/>
        <v/>
      </c>
      <c r="B22" s="21" t="str">
        <f>IF(F22="","",リレーオーダー用紙!$N$4)</f>
        <v/>
      </c>
      <c r="C22" s="22" t="str">
        <f t="shared" si="20"/>
        <v/>
      </c>
      <c r="D22" s="22" t="str">
        <f t="shared" si="26"/>
        <v/>
      </c>
      <c r="E22" s="87"/>
      <c r="F22" s="88"/>
      <c r="G22" s="88"/>
      <c r="H22" s="88"/>
      <c r="I22" s="88"/>
      <c r="J22" s="42" t="str">
        <f t="shared" si="27"/>
        <v/>
      </c>
      <c r="K22">
        <v>16</v>
      </c>
      <c r="L22" t="str">
        <f>IF(K22&lt;=K$6,VLOOKUP(K22,申込一覧表!Z:AA,2,0),"")</f>
        <v/>
      </c>
      <c r="M22">
        <f>IF(K22&lt;=K$6,VLOOKUP(K22,申込一覧表!Z:AB,3,0),0)</f>
        <v>0</v>
      </c>
      <c r="N22" s="24" t="str">
        <f t="shared" si="11"/>
        <v/>
      </c>
      <c r="O22" t="str">
        <f>IF(K22&lt;=K$6,VLOOKUP(K22,申込一覧表!Z:AG,8,0),"")</f>
        <v/>
      </c>
      <c r="P22" t="str">
        <f>IF(K22&lt;=K$6,VLOOKUP(K22,申込一覧表!Z:AD,5,0),"")</f>
        <v/>
      </c>
      <c r="Q22">
        <f t="shared" si="2"/>
        <v>56</v>
      </c>
      <c r="R22">
        <f t="shared" si="3"/>
        <v>56</v>
      </c>
      <c r="S22">
        <f t="shared" si="4"/>
        <v>28</v>
      </c>
      <c r="T22">
        <f t="shared" si="12"/>
        <v>0</v>
      </c>
      <c r="U22" t="str">
        <f t="shared" si="21"/>
        <v/>
      </c>
      <c r="V22" t="str">
        <f t="shared" si="21"/>
        <v/>
      </c>
      <c r="W22" t="str">
        <f t="shared" si="21"/>
        <v/>
      </c>
      <c r="X22" t="str">
        <f t="shared" si="21"/>
        <v/>
      </c>
      <c r="AC22" t="str">
        <f t="shared" si="22"/>
        <v/>
      </c>
      <c r="AD22" t="str">
        <f t="shared" si="22"/>
        <v/>
      </c>
      <c r="AE22" t="str">
        <f t="shared" si="22"/>
        <v/>
      </c>
      <c r="AF22" t="str">
        <f t="shared" si="22"/>
        <v/>
      </c>
      <c r="AG22">
        <v>16</v>
      </c>
      <c r="AH22" s="106" t="str">
        <f t="shared" si="23"/>
        <v/>
      </c>
      <c r="AI22">
        <f t="shared" si="28"/>
        <v>0</v>
      </c>
      <c r="AJ22">
        <f t="shared" si="24"/>
        <v>0</v>
      </c>
      <c r="AK22">
        <f t="shared" si="24"/>
        <v>0</v>
      </c>
      <c r="AL22">
        <f t="shared" si="24"/>
        <v>0</v>
      </c>
      <c r="AM22">
        <f t="shared" si="24"/>
        <v>0</v>
      </c>
      <c r="AN22">
        <f t="shared" si="24"/>
        <v>0</v>
      </c>
      <c r="AO22">
        <f t="shared" si="24"/>
        <v>0</v>
      </c>
      <c r="AP22">
        <f t="shared" si="24"/>
        <v>0</v>
      </c>
      <c r="AS22" t="str">
        <f t="shared" si="14"/>
        <v/>
      </c>
      <c r="AT22" t="str">
        <f t="shared" si="15"/>
        <v/>
      </c>
      <c r="AU22" t="str">
        <f t="shared" si="16"/>
        <v/>
      </c>
      <c r="AV22" t="str">
        <f t="shared" si="17"/>
        <v/>
      </c>
      <c r="AW22" s="4" t="str">
        <f t="shared" si="18"/>
        <v>999:99.99</v>
      </c>
    </row>
    <row r="23" spans="1:49" ht="14.25" customHeight="1">
      <c r="A23" s="25"/>
      <c r="B23" s="26"/>
      <c r="C23" s="105"/>
      <c r="D23" s="27"/>
      <c r="E23" s="28"/>
      <c r="F23" s="29"/>
      <c r="G23" s="29"/>
      <c r="H23" s="29"/>
      <c r="I23" s="29"/>
      <c r="J23" s="29"/>
      <c r="K23">
        <v>17</v>
      </c>
      <c r="L23" t="str">
        <f>IF(K23&lt;=K$6,VLOOKUP(K23,申込一覧表!Z:AA,2,0),"")</f>
        <v/>
      </c>
      <c r="M23">
        <f>IF(K23&lt;=K$6,VLOOKUP(K23,申込一覧表!Z:AB,3,0),0)</f>
        <v>0</v>
      </c>
      <c r="N23" s="24" t="str">
        <f t="shared" si="11"/>
        <v/>
      </c>
      <c r="O23" t="str">
        <f>IF(K23&lt;=K$6,VLOOKUP(K23,申込一覧表!Z:AG,8,0),"")</f>
        <v/>
      </c>
      <c r="P23" t="str">
        <f>IF(K23&lt;=K$6,VLOOKUP(K23,申込一覧表!Z:AD,5,0),"")</f>
        <v/>
      </c>
      <c r="Q23">
        <f t="shared" si="2"/>
        <v>56</v>
      </c>
      <c r="R23">
        <f t="shared" si="3"/>
        <v>56</v>
      </c>
      <c r="S23">
        <f t="shared" si="4"/>
        <v>28</v>
      </c>
      <c r="T23">
        <f t="shared" si="12"/>
        <v>0</v>
      </c>
      <c r="AG23">
        <v>17</v>
      </c>
      <c r="AH23" t="str">
        <f>IF(F23="","",IF(D23&lt;120,"119",IF(D23&lt;160,"120",IF(D23&lt;200,"160",IF(D23&lt;240,"200",IF(D23&lt;280,"240",IF(D23&lt;320,"280","320")))))))</f>
        <v/>
      </c>
      <c r="AI23">
        <f t="shared" ref="AI23:AP23" si="29">SUM(AI16:AI22)</f>
        <v>0</v>
      </c>
      <c r="AJ23">
        <f t="shared" si="29"/>
        <v>0</v>
      </c>
      <c r="AK23">
        <f t="shared" si="29"/>
        <v>0</v>
      </c>
      <c r="AL23">
        <f t="shared" si="29"/>
        <v>0</v>
      </c>
      <c r="AM23">
        <f t="shared" si="29"/>
        <v>0</v>
      </c>
      <c r="AN23">
        <f t="shared" si="29"/>
        <v>0</v>
      </c>
      <c r="AO23">
        <f t="shared" si="29"/>
        <v>0</v>
      </c>
      <c r="AP23">
        <f t="shared" si="29"/>
        <v>0</v>
      </c>
      <c r="AQ23">
        <f>MAX(AI23:AP23)</f>
        <v>0</v>
      </c>
      <c r="AR23">
        <f>SUM(AI23:AP23)</f>
        <v>0</v>
      </c>
      <c r="AS23" t="str">
        <f t="shared" si="14"/>
        <v/>
      </c>
      <c r="AT23" t="str">
        <f t="shared" si="15"/>
        <v/>
      </c>
      <c r="AU23" t="str">
        <f t="shared" si="16"/>
        <v/>
      </c>
      <c r="AV23" t="str">
        <f t="shared" si="17"/>
        <v/>
      </c>
      <c r="AW23" s="4"/>
    </row>
    <row r="24" spans="1:49" s="14" customFormat="1" ht="14.25" customHeight="1">
      <c r="A24" s="30" t="s">
        <v>61</v>
      </c>
      <c r="B24" s="19"/>
      <c r="C24" s="19"/>
      <c r="D24" s="19"/>
      <c r="E24" s="19"/>
      <c r="F24" s="20" t="str">
        <f>IF(AQ32&gt;1,"区分の重複があります!!","")</f>
        <v/>
      </c>
      <c r="G24" s="19"/>
      <c r="H24" s="19"/>
      <c r="I24" s="19"/>
      <c r="K24">
        <v>18</v>
      </c>
      <c r="L24" t="str">
        <f>IF(K24&lt;=K$6,VLOOKUP(K24,申込一覧表!Z:AA,2,0),"")</f>
        <v/>
      </c>
      <c r="M24">
        <f>IF(K24&lt;=K$6,VLOOKUP(K24,申込一覧表!Z:AB,3,0),0)</f>
        <v>0</v>
      </c>
      <c r="N24" s="24" t="str">
        <f t="shared" si="11"/>
        <v/>
      </c>
      <c r="O24" t="str">
        <f>IF(K24&lt;=K$6,VLOOKUP(K24,申込一覧表!Z:AG,8,0),"")</f>
        <v/>
      </c>
      <c r="P24" t="str">
        <f>IF(K24&lt;=K$6,VLOOKUP(K24,申込一覧表!Z:AD,5,0),"")</f>
        <v/>
      </c>
      <c r="Q24">
        <f t="shared" si="2"/>
        <v>56</v>
      </c>
      <c r="R24">
        <f t="shared" si="3"/>
        <v>56</v>
      </c>
      <c r="S24">
        <f t="shared" si="4"/>
        <v>28</v>
      </c>
      <c r="T24">
        <f t="shared" si="12"/>
        <v>0</v>
      </c>
      <c r="U24"/>
      <c r="V24"/>
      <c r="W24"/>
      <c r="X24"/>
      <c r="Y24"/>
      <c r="Z24"/>
      <c r="AA24"/>
      <c r="AB24"/>
      <c r="AC24"/>
      <c r="AD24"/>
      <c r="AE24"/>
      <c r="AF24"/>
      <c r="AG24">
        <v>18</v>
      </c>
      <c r="AS24"/>
      <c r="AT24" t="str">
        <f t="shared" si="15"/>
        <v/>
      </c>
      <c r="AU24" t="str">
        <f t="shared" si="16"/>
        <v/>
      </c>
      <c r="AV24" t="str">
        <f t="shared" si="17"/>
        <v/>
      </c>
      <c r="AW24" s="4"/>
    </row>
    <row r="25" spans="1:49" ht="14.25" customHeight="1">
      <c r="A25" s="16" t="str">
        <f>IF(F25="","",1)</f>
        <v/>
      </c>
      <c r="B25" s="21" t="str">
        <f>IF(F25="","",リレーオーダー用紙!$N$4)</f>
        <v/>
      </c>
      <c r="C25" s="22" t="str">
        <f t="shared" ref="C25:C31" si="30">IF(D25="","",IF(D25&lt;120,119,FLOOR(D25,40)))</f>
        <v/>
      </c>
      <c r="D25" s="22" t="str">
        <f>IF(SUM(U25:X25)=0,"",SUM(U25:X25))</f>
        <v/>
      </c>
      <c r="E25" s="89"/>
      <c r="F25" s="90"/>
      <c r="G25" s="90"/>
      <c r="H25" s="90"/>
      <c r="I25" s="90"/>
      <c r="J25" s="42" t="str">
        <f>IF(COUNTIF(AC25:AF25,"&gt;1")&gt;0,"泳者重複!!","")</f>
        <v/>
      </c>
      <c r="K25">
        <v>19</v>
      </c>
      <c r="L25" t="str">
        <f>IF(K25&lt;=K$6,VLOOKUP(K25,申込一覧表!Z:AA,2,0),"")</f>
        <v/>
      </c>
      <c r="M25">
        <f>IF(K25&lt;=K$6,VLOOKUP(K25,申込一覧表!Z:AB,3,0),0)</f>
        <v>0</v>
      </c>
      <c r="N25" s="24" t="str">
        <f t="shared" si="11"/>
        <v/>
      </c>
      <c r="O25" t="str">
        <f>IF(K25&lt;=K$6,VLOOKUP(K25,申込一覧表!Z:AG,8,0),"")</f>
        <v/>
      </c>
      <c r="P25" t="str">
        <f>IF(K25&lt;=K$6,VLOOKUP(K25,申込一覧表!Z:AD,5,0),"")</f>
        <v/>
      </c>
      <c r="Q25">
        <f t="shared" si="2"/>
        <v>56</v>
      </c>
      <c r="R25">
        <f t="shared" si="3"/>
        <v>56</v>
      </c>
      <c r="S25">
        <f t="shared" si="4"/>
        <v>28</v>
      </c>
      <c r="T25">
        <f t="shared" si="12"/>
        <v>0</v>
      </c>
      <c r="U25" t="str">
        <f t="shared" ref="U25:X31" si="31">IF(F25="","",VLOOKUP(F25,$N$7:$O$87,2,0))</f>
        <v/>
      </c>
      <c r="V25" t="str">
        <f t="shared" si="31"/>
        <v/>
      </c>
      <c r="W25" t="str">
        <f t="shared" si="31"/>
        <v/>
      </c>
      <c r="X25" t="str">
        <f t="shared" si="31"/>
        <v/>
      </c>
      <c r="AC25" t="str">
        <f t="shared" ref="AC25:AF31" si="32">IF(F25="","",VLOOKUP(F25,$N$7:$T$87,4,0))</f>
        <v/>
      </c>
      <c r="AD25" t="str">
        <f t="shared" si="32"/>
        <v/>
      </c>
      <c r="AE25" t="str">
        <f t="shared" si="32"/>
        <v/>
      </c>
      <c r="AF25" t="str">
        <f t="shared" si="32"/>
        <v/>
      </c>
      <c r="AG25">
        <v>19</v>
      </c>
      <c r="AH25" s="106" t="str">
        <f t="shared" ref="AH25:AH31" si="33">C25</f>
        <v/>
      </c>
      <c r="AI25">
        <f>IF(AI$6=$AH25,1,0)</f>
        <v>0</v>
      </c>
      <c r="AJ25">
        <f t="shared" ref="AJ25:AP31" si="34">IF(AJ$6=$AH25,1,0)</f>
        <v>0</v>
      </c>
      <c r="AK25">
        <f t="shared" si="34"/>
        <v>0</v>
      </c>
      <c r="AL25">
        <f t="shared" si="34"/>
        <v>0</v>
      </c>
      <c r="AM25">
        <f t="shared" si="34"/>
        <v>0</v>
      </c>
      <c r="AN25">
        <f t="shared" si="34"/>
        <v>0</v>
      </c>
      <c r="AO25">
        <f t="shared" si="34"/>
        <v>0</v>
      </c>
      <c r="AP25">
        <f t="shared" si="34"/>
        <v>0</v>
      </c>
      <c r="AS25" t="str">
        <f t="shared" si="14"/>
        <v/>
      </c>
      <c r="AT25" t="str">
        <f t="shared" si="15"/>
        <v/>
      </c>
      <c r="AU25" t="str">
        <f t="shared" si="16"/>
        <v/>
      </c>
      <c r="AV25" t="str">
        <f t="shared" si="17"/>
        <v/>
      </c>
      <c r="AW25" s="4" t="str">
        <f t="shared" si="18"/>
        <v>999:99.99</v>
      </c>
    </row>
    <row r="26" spans="1:49" ht="14.25" customHeight="1">
      <c r="A26" s="16" t="str">
        <f t="shared" ref="A26:A31" si="35">IF(F26="","",A25+1)</f>
        <v/>
      </c>
      <c r="B26" s="21" t="str">
        <f>IF(F26="","",リレーオーダー用紙!$N$4)</f>
        <v/>
      </c>
      <c r="C26" s="22" t="str">
        <f t="shared" si="30"/>
        <v/>
      </c>
      <c r="D26" s="22" t="str">
        <f t="shared" ref="D26:D31" si="36">IF(SUM(U26:X26)=0,"",SUM(U26:X26))</f>
        <v/>
      </c>
      <c r="E26" s="89"/>
      <c r="F26" s="90"/>
      <c r="G26" s="90"/>
      <c r="H26" s="90"/>
      <c r="I26" s="90"/>
      <c r="J26" s="42" t="str">
        <f t="shared" ref="J26:J31" si="37">IF(COUNTIF(AC26:AF26,"&gt;1")&gt;0,"泳者重複!!","")</f>
        <v/>
      </c>
      <c r="K26">
        <v>20</v>
      </c>
      <c r="L26" t="str">
        <f>IF(K26&lt;=K$6,VLOOKUP(K26,申込一覧表!Z:AA,2,0),"")</f>
        <v/>
      </c>
      <c r="M26">
        <f>IF(K26&lt;=K$6,VLOOKUP(K26,申込一覧表!Z:AB,3,0),0)</f>
        <v>0</v>
      </c>
      <c r="N26" s="24" t="str">
        <f t="shared" si="11"/>
        <v/>
      </c>
      <c r="O26" t="str">
        <f>IF(K26&lt;=K$6,VLOOKUP(K26,申込一覧表!Z:AG,8,0),"")</f>
        <v/>
      </c>
      <c r="P26" t="str">
        <f>IF(K26&lt;=K$6,VLOOKUP(K26,申込一覧表!Z:AD,5,0),"")</f>
        <v/>
      </c>
      <c r="Q26">
        <f t="shared" si="2"/>
        <v>56</v>
      </c>
      <c r="R26">
        <f t="shared" si="3"/>
        <v>56</v>
      </c>
      <c r="S26">
        <f t="shared" si="4"/>
        <v>28</v>
      </c>
      <c r="T26">
        <f t="shared" si="12"/>
        <v>0</v>
      </c>
      <c r="U26" t="str">
        <f t="shared" si="31"/>
        <v/>
      </c>
      <c r="V26" t="str">
        <f t="shared" si="31"/>
        <v/>
      </c>
      <c r="W26" t="str">
        <f t="shared" si="31"/>
        <v/>
      </c>
      <c r="X26" t="str">
        <f t="shared" si="31"/>
        <v/>
      </c>
      <c r="AC26" t="str">
        <f t="shared" si="32"/>
        <v/>
      </c>
      <c r="AD26" t="str">
        <f t="shared" si="32"/>
        <v/>
      </c>
      <c r="AE26" t="str">
        <f t="shared" si="32"/>
        <v/>
      </c>
      <c r="AF26" t="str">
        <f t="shared" si="32"/>
        <v/>
      </c>
      <c r="AG26">
        <v>20</v>
      </c>
      <c r="AH26" s="106" t="str">
        <f t="shared" si="33"/>
        <v/>
      </c>
      <c r="AI26">
        <f t="shared" ref="AI26:AI31" si="38">IF(AI$6=$AH26,1,0)</f>
        <v>0</v>
      </c>
      <c r="AJ26">
        <f t="shared" si="34"/>
        <v>0</v>
      </c>
      <c r="AK26">
        <f t="shared" si="34"/>
        <v>0</v>
      </c>
      <c r="AL26">
        <f t="shared" si="34"/>
        <v>0</v>
      </c>
      <c r="AM26">
        <f t="shared" si="34"/>
        <v>0</v>
      </c>
      <c r="AN26">
        <f t="shared" si="34"/>
        <v>0</v>
      </c>
      <c r="AO26">
        <f t="shared" si="34"/>
        <v>0</v>
      </c>
      <c r="AP26">
        <f t="shared" si="34"/>
        <v>0</v>
      </c>
      <c r="AS26" t="str">
        <f t="shared" si="14"/>
        <v/>
      </c>
      <c r="AT26" t="str">
        <f t="shared" si="15"/>
        <v/>
      </c>
      <c r="AU26" t="str">
        <f t="shared" si="16"/>
        <v/>
      </c>
      <c r="AV26" t="str">
        <f t="shared" si="17"/>
        <v/>
      </c>
      <c r="AW26" s="4" t="str">
        <f t="shared" si="18"/>
        <v>999:99.99</v>
      </c>
    </row>
    <row r="27" spans="1:49" ht="14.25" customHeight="1">
      <c r="A27" s="16" t="str">
        <f t="shared" si="35"/>
        <v/>
      </c>
      <c r="B27" s="21" t="str">
        <f>IF(F27="","",リレーオーダー用紙!$N$4)</f>
        <v/>
      </c>
      <c r="C27" s="22" t="str">
        <f t="shared" si="30"/>
        <v/>
      </c>
      <c r="D27" s="22" t="str">
        <f t="shared" si="36"/>
        <v/>
      </c>
      <c r="E27" s="89"/>
      <c r="F27" s="90"/>
      <c r="G27" s="90"/>
      <c r="H27" s="90"/>
      <c r="I27" s="90"/>
      <c r="J27" s="42" t="str">
        <f t="shared" si="37"/>
        <v/>
      </c>
      <c r="K27">
        <v>21</v>
      </c>
      <c r="L27" t="str">
        <f>IF(K27&lt;=K$6,VLOOKUP(K27,申込一覧表!Z:AA,2,0),"")</f>
        <v/>
      </c>
      <c r="M27">
        <f>IF(K27&lt;=K$6,VLOOKUP(K27,申込一覧表!Z:AB,3,0),0)</f>
        <v>0</v>
      </c>
      <c r="N27" s="24" t="str">
        <f t="shared" si="11"/>
        <v/>
      </c>
      <c r="O27" t="str">
        <f>IF(K27&lt;=K$6,VLOOKUP(K27,申込一覧表!Z:AG,8,0),"")</f>
        <v/>
      </c>
      <c r="P27" t="str">
        <f>IF(K27&lt;=K$6,VLOOKUP(K27,申込一覧表!Z:AD,5,0),"")</f>
        <v/>
      </c>
      <c r="Q27">
        <f t="shared" si="2"/>
        <v>56</v>
      </c>
      <c r="R27">
        <f t="shared" si="3"/>
        <v>56</v>
      </c>
      <c r="S27">
        <f t="shared" si="4"/>
        <v>28</v>
      </c>
      <c r="T27">
        <f t="shared" si="12"/>
        <v>0</v>
      </c>
      <c r="U27" t="str">
        <f t="shared" si="31"/>
        <v/>
      </c>
      <c r="V27" t="str">
        <f t="shared" si="31"/>
        <v/>
      </c>
      <c r="W27" t="str">
        <f t="shared" si="31"/>
        <v/>
      </c>
      <c r="X27" t="str">
        <f t="shared" si="31"/>
        <v/>
      </c>
      <c r="AC27" t="str">
        <f t="shared" si="32"/>
        <v/>
      </c>
      <c r="AD27" t="str">
        <f t="shared" si="32"/>
        <v/>
      </c>
      <c r="AE27" t="str">
        <f t="shared" si="32"/>
        <v/>
      </c>
      <c r="AF27" t="str">
        <f t="shared" si="32"/>
        <v/>
      </c>
      <c r="AG27">
        <v>21</v>
      </c>
      <c r="AH27" s="106" t="str">
        <f t="shared" si="33"/>
        <v/>
      </c>
      <c r="AI27">
        <f t="shared" si="38"/>
        <v>0</v>
      </c>
      <c r="AJ27">
        <f t="shared" si="34"/>
        <v>0</v>
      </c>
      <c r="AK27">
        <f t="shared" si="34"/>
        <v>0</v>
      </c>
      <c r="AL27">
        <f t="shared" si="34"/>
        <v>0</v>
      </c>
      <c r="AM27">
        <f t="shared" si="34"/>
        <v>0</v>
      </c>
      <c r="AN27">
        <f t="shared" si="34"/>
        <v>0</v>
      </c>
      <c r="AO27">
        <f t="shared" si="34"/>
        <v>0</v>
      </c>
      <c r="AP27">
        <f t="shared" si="34"/>
        <v>0</v>
      </c>
      <c r="AS27" t="str">
        <f t="shared" si="14"/>
        <v/>
      </c>
      <c r="AT27" t="str">
        <f t="shared" si="15"/>
        <v/>
      </c>
      <c r="AU27" t="str">
        <f t="shared" si="16"/>
        <v/>
      </c>
      <c r="AV27" t="str">
        <f t="shared" si="17"/>
        <v/>
      </c>
      <c r="AW27" s="4" t="str">
        <f t="shared" si="18"/>
        <v>999:99.99</v>
      </c>
    </row>
    <row r="28" spans="1:49" ht="14.25" customHeight="1">
      <c r="A28" s="16" t="str">
        <f t="shared" si="35"/>
        <v/>
      </c>
      <c r="B28" s="21" t="str">
        <f>IF(F28="","",リレーオーダー用紙!$N$4)</f>
        <v/>
      </c>
      <c r="C28" s="22" t="str">
        <f t="shared" si="30"/>
        <v/>
      </c>
      <c r="D28" s="22" t="str">
        <f t="shared" si="36"/>
        <v/>
      </c>
      <c r="E28" s="89"/>
      <c r="F28" s="90"/>
      <c r="G28" s="90"/>
      <c r="H28" s="90"/>
      <c r="I28" s="90"/>
      <c r="J28" s="42" t="str">
        <f t="shared" si="37"/>
        <v/>
      </c>
      <c r="K28">
        <v>22</v>
      </c>
      <c r="L28" t="str">
        <f>IF(K28&lt;=K$6,VLOOKUP(K28,申込一覧表!Z:AA,2,0),"")</f>
        <v/>
      </c>
      <c r="M28">
        <f>IF(K28&lt;=K$6,VLOOKUP(K28,申込一覧表!Z:AB,3,0),0)</f>
        <v>0</v>
      </c>
      <c r="N28" s="24" t="str">
        <f t="shared" si="11"/>
        <v/>
      </c>
      <c r="O28" t="str">
        <f>IF(K28&lt;=K$6,VLOOKUP(K28,申込一覧表!Z:AG,8,0),"")</f>
        <v/>
      </c>
      <c r="P28" t="str">
        <f>IF(K28&lt;=K$6,VLOOKUP(K28,申込一覧表!Z:AD,5,0),"")</f>
        <v/>
      </c>
      <c r="Q28">
        <f t="shared" si="2"/>
        <v>56</v>
      </c>
      <c r="R28">
        <f t="shared" si="3"/>
        <v>56</v>
      </c>
      <c r="S28">
        <f t="shared" si="4"/>
        <v>28</v>
      </c>
      <c r="T28">
        <f t="shared" si="12"/>
        <v>0</v>
      </c>
      <c r="U28" t="str">
        <f t="shared" si="31"/>
        <v/>
      </c>
      <c r="V28" t="str">
        <f t="shared" si="31"/>
        <v/>
      </c>
      <c r="W28" t="str">
        <f t="shared" si="31"/>
        <v/>
      </c>
      <c r="X28" t="str">
        <f t="shared" si="31"/>
        <v/>
      </c>
      <c r="AC28" t="str">
        <f t="shared" si="32"/>
        <v/>
      </c>
      <c r="AD28" t="str">
        <f t="shared" si="32"/>
        <v/>
      </c>
      <c r="AE28" t="str">
        <f t="shared" si="32"/>
        <v/>
      </c>
      <c r="AF28" t="str">
        <f t="shared" si="32"/>
        <v/>
      </c>
      <c r="AG28">
        <v>22</v>
      </c>
      <c r="AH28" s="106" t="str">
        <f t="shared" si="33"/>
        <v/>
      </c>
      <c r="AI28">
        <f t="shared" si="38"/>
        <v>0</v>
      </c>
      <c r="AJ28">
        <f t="shared" si="34"/>
        <v>0</v>
      </c>
      <c r="AK28">
        <f t="shared" si="34"/>
        <v>0</v>
      </c>
      <c r="AL28">
        <f t="shared" si="34"/>
        <v>0</v>
      </c>
      <c r="AM28">
        <f t="shared" si="34"/>
        <v>0</v>
      </c>
      <c r="AN28">
        <f t="shared" si="34"/>
        <v>0</v>
      </c>
      <c r="AO28">
        <f t="shared" si="34"/>
        <v>0</v>
      </c>
      <c r="AP28">
        <f t="shared" si="34"/>
        <v>0</v>
      </c>
      <c r="AS28" t="str">
        <f t="shared" si="14"/>
        <v/>
      </c>
      <c r="AT28" t="str">
        <f t="shared" si="15"/>
        <v/>
      </c>
      <c r="AU28" t="str">
        <f t="shared" si="16"/>
        <v/>
      </c>
      <c r="AV28" t="str">
        <f t="shared" si="17"/>
        <v/>
      </c>
      <c r="AW28" s="4" t="str">
        <f t="shared" si="18"/>
        <v>999:99.99</v>
      </c>
    </row>
    <row r="29" spans="1:49" ht="14.25" customHeight="1">
      <c r="A29" s="16" t="str">
        <f t="shared" si="35"/>
        <v/>
      </c>
      <c r="B29" s="21" t="str">
        <f>IF(F29="","",リレーオーダー用紙!$N$4)</f>
        <v/>
      </c>
      <c r="C29" s="22" t="str">
        <f t="shared" si="30"/>
        <v/>
      </c>
      <c r="D29" s="22" t="str">
        <f t="shared" si="36"/>
        <v/>
      </c>
      <c r="E29" s="89"/>
      <c r="F29" s="90"/>
      <c r="G29" s="90"/>
      <c r="H29" s="90"/>
      <c r="I29" s="90"/>
      <c r="J29" s="42" t="str">
        <f t="shared" si="37"/>
        <v/>
      </c>
      <c r="K29">
        <v>23</v>
      </c>
      <c r="L29" t="str">
        <f>IF(K29&lt;=K$6,VLOOKUP(K29,申込一覧表!Z:AA,2,0),"")</f>
        <v/>
      </c>
      <c r="M29">
        <f>IF(K29&lt;=K$6,VLOOKUP(K29,申込一覧表!Z:AB,3,0),0)</f>
        <v>0</v>
      </c>
      <c r="N29" s="24" t="str">
        <f t="shared" si="11"/>
        <v/>
      </c>
      <c r="O29" t="str">
        <f>IF(K29&lt;=K$6,VLOOKUP(K29,申込一覧表!Z:AG,8,0),"")</f>
        <v/>
      </c>
      <c r="P29" t="str">
        <f>IF(K29&lt;=K$6,VLOOKUP(K29,申込一覧表!Z:AD,5,0),"")</f>
        <v/>
      </c>
      <c r="Q29">
        <f t="shared" si="2"/>
        <v>56</v>
      </c>
      <c r="R29">
        <f t="shared" si="3"/>
        <v>56</v>
      </c>
      <c r="S29">
        <f t="shared" si="4"/>
        <v>28</v>
      </c>
      <c r="T29">
        <f t="shared" si="12"/>
        <v>0</v>
      </c>
      <c r="U29" t="str">
        <f t="shared" si="31"/>
        <v/>
      </c>
      <c r="V29" t="str">
        <f t="shared" si="31"/>
        <v/>
      </c>
      <c r="W29" t="str">
        <f t="shared" si="31"/>
        <v/>
      </c>
      <c r="X29" t="str">
        <f t="shared" si="31"/>
        <v/>
      </c>
      <c r="AC29" t="str">
        <f t="shared" si="32"/>
        <v/>
      </c>
      <c r="AD29" t="str">
        <f t="shared" si="32"/>
        <v/>
      </c>
      <c r="AE29" t="str">
        <f t="shared" si="32"/>
        <v/>
      </c>
      <c r="AF29" t="str">
        <f t="shared" si="32"/>
        <v/>
      </c>
      <c r="AG29">
        <v>23</v>
      </c>
      <c r="AH29" s="106" t="str">
        <f t="shared" si="33"/>
        <v/>
      </c>
      <c r="AI29">
        <f t="shared" si="38"/>
        <v>0</v>
      </c>
      <c r="AJ29">
        <f t="shared" si="34"/>
        <v>0</v>
      </c>
      <c r="AK29">
        <f t="shared" si="34"/>
        <v>0</v>
      </c>
      <c r="AL29">
        <f t="shared" si="34"/>
        <v>0</v>
      </c>
      <c r="AM29">
        <f t="shared" si="34"/>
        <v>0</v>
      </c>
      <c r="AN29">
        <f t="shared" si="34"/>
        <v>0</v>
      </c>
      <c r="AO29">
        <f t="shared" si="34"/>
        <v>0</v>
      </c>
      <c r="AP29">
        <f t="shared" si="34"/>
        <v>0</v>
      </c>
      <c r="AS29" t="str">
        <f t="shared" si="14"/>
        <v/>
      </c>
      <c r="AT29" t="str">
        <f t="shared" si="15"/>
        <v/>
      </c>
      <c r="AU29" t="str">
        <f t="shared" si="16"/>
        <v/>
      </c>
      <c r="AV29" t="str">
        <f t="shared" si="17"/>
        <v/>
      </c>
      <c r="AW29" s="4" t="str">
        <f t="shared" si="18"/>
        <v>999:99.99</v>
      </c>
    </row>
    <row r="30" spans="1:49" ht="14.25" customHeight="1">
      <c r="A30" s="16" t="str">
        <f t="shared" si="35"/>
        <v/>
      </c>
      <c r="B30" s="21" t="str">
        <f>IF(F30="","",リレーオーダー用紙!$N$4)</f>
        <v/>
      </c>
      <c r="C30" s="22" t="str">
        <f t="shared" si="30"/>
        <v/>
      </c>
      <c r="D30" s="22" t="str">
        <f t="shared" si="36"/>
        <v/>
      </c>
      <c r="E30" s="89"/>
      <c r="F30" s="90"/>
      <c r="G30" s="90"/>
      <c r="H30" s="90"/>
      <c r="I30" s="90"/>
      <c r="J30" s="42" t="str">
        <f t="shared" si="37"/>
        <v/>
      </c>
      <c r="K30">
        <v>24</v>
      </c>
      <c r="L30" t="str">
        <f>IF(K30&lt;=K$6,VLOOKUP(K30,申込一覧表!Z:AA,2,0),"")</f>
        <v/>
      </c>
      <c r="M30">
        <f>IF(K30&lt;=K$6,VLOOKUP(K30,申込一覧表!Z:AB,3,0),0)</f>
        <v>0</v>
      </c>
      <c r="N30" s="24" t="str">
        <f t="shared" si="11"/>
        <v/>
      </c>
      <c r="O30" t="str">
        <f>IF(K30&lt;=K$6,VLOOKUP(K30,申込一覧表!Z:AG,8,0),"")</f>
        <v/>
      </c>
      <c r="P30" t="str">
        <f>IF(K30&lt;=K$6,VLOOKUP(K30,申込一覧表!Z:AD,5,0),"")</f>
        <v/>
      </c>
      <c r="Q30">
        <f t="shared" si="2"/>
        <v>56</v>
      </c>
      <c r="R30">
        <f t="shared" si="3"/>
        <v>56</v>
      </c>
      <c r="S30">
        <f t="shared" si="4"/>
        <v>28</v>
      </c>
      <c r="T30">
        <f t="shared" si="12"/>
        <v>0</v>
      </c>
      <c r="U30" t="str">
        <f t="shared" si="31"/>
        <v/>
      </c>
      <c r="V30" t="str">
        <f t="shared" si="31"/>
        <v/>
      </c>
      <c r="W30" t="str">
        <f t="shared" si="31"/>
        <v/>
      </c>
      <c r="X30" t="str">
        <f t="shared" si="31"/>
        <v/>
      </c>
      <c r="AC30" t="str">
        <f t="shared" si="32"/>
        <v/>
      </c>
      <c r="AD30" t="str">
        <f t="shared" si="32"/>
        <v/>
      </c>
      <c r="AE30" t="str">
        <f t="shared" si="32"/>
        <v/>
      </c>
      <c r="AF30" t="str">
        <f t="shared" si="32"/>
        <v/>
      </c>
      <c r="AG30">
        <v>24</v>
      </c>
      <c r="AH30" s="106" t="str">
        <f t="shared" si="33"/>
        <v/>
      </c>
      <c r="AI30">
        <f t="shared" si="38"/>
        <v>0</v>
      </c>
      <c r="AJ30">
        <f t="shared" si="34"/>
        <v>0</v>
      </c>
      <c r="AK30">
        <f t="shared" si="34"/>
        <v>0</v>
      </c>
      <c r="AL30">
        <f t="shared" si="34"/>
        <v>0</v>
      </c>
      <c r="AM30">
        <f t="shared" si="34"/>
        <v>0</v>
      </c>
      <c r="AN30">
        <f t="shared" si="34"/>
        <v>0</v>
      </c>
      <c r="AO30">
        <f t="shared" si="34"/>
        <v>0</v>
      </c>
      <c r="AP30">
        <f t="shared" si="34"/>
        <v>0</v>
      </c>
      <c r="AS30" t="str">
        <f t="shared" si="14"/>
        <v/>
      </c>
      <c r="AT30" t="str">
        <f t="shared" si="15"/>
        <v/>
      </c>
      <c r="AU30" t="str">
        <f t="shared" si="16"/>
        <v/>
      </c>
      <c r="AV30" t="str">
        <f t="shared" si="17"/>
        <v/>
      </c>
      <c r="AW30" s="4" t="str">
        <f t="shared" si="18"/>
        <v>999:99.99</v>
      </c>
    </row>
    <row r="31" spans="1:49" ht="14.25" customHeight="1">
      <c r="A31" s="16" t="str">
        <f t="shared" si="35"/>
        <v/>
      </c>
      <c r="B31" s="21" t="str">
        <f>IF(F31="","",リレーオーダー用紙!$N$4)</f>
        <v/>
      </c>
      <c r="C31" s="22" t="str">
        <f t="shared" si="30"/>
        <v/>
      </c>
      <c r="D31" s="22" t="str">
        <f t="shared" si="36"/>
        <v/>
      </c>
      <c r="E31" s="89"/>
      <c r="F31" s="90"/>
      <c r="G31" s="90"/>
      <c r="H31" s="90"/>
      <c r="I31" s="90"/>
      <c r="J31" s="42" t="str">
        <f t="shared" si="37"/>
        <v/>
      </c>
      <c r="K31">
        <v>25</v>
      </c>
      <c r="L31" t="str">
        <f>IF(K31&lt;=K$6,VLOOKUP(K31,申込一覧表!Z:AA,2,0),"")</f>
        <v/>
      </c>
      <c r="M31">
        <f>IF(K31&lt;=K$6,VLOOKUP(K31,申込一覧表!Z:AB,3,0),0)</f>
        <v>0</v>
      </c>
      <c r="N31" s="24" t="str">
        <f t="shared" si="11"/>
        <v/>
      </c>
      <c r="O31" t="str">
        <f>IF(K31&lt;=K$6,VLOOKUP(K31,申込一覧表!Z:AG,8,0),"")</f>
        <v/>
      </c>
      <c r="P31" t="str">
        <f>IF(K31&lt;=K$6,VLOOKUP(K31,申込一覧表!Z:AD,5,0),"")</f>
        <v/>
      </c>
      <c r="Q31">
        <f t="shared" si="2"/>
        <v>56</v>
      </c>
      <c r="R31">
        <f t="shared" si="3"/>
        <v>56</v>
      </c>
      <c r="S31">
        <f t="shared" si="4"/>
        <v>28</v>
      </c>
      <c r="T31">
        <f t="shared" si="12"/>
        <v>0</v>
      </c>
      <c r="U31" t="str">
        <f t="shared" si="31"/>
        <v/>
      </c>
      <c r="V31" t="str">
        <f t="shared" si="31"/>
        <v/>
      </c>
      <c r="W31" t="str">
        <f t="shared" si="31"/>
        <v/>
      </c>
      <c r="X31" t="str">
        <f t="shared" si="31"/>
        <v/>
      </c>
      <c r="AC31" t="str">
        <f t="shared" si="32"/>
        <v/>
      </c>
      <c r="AD31" t="str">
        <f t="shared" si="32"/>
        <v/>
      </c>
      <c r="AE31" t="str">
        <f t="shared" si="32"/>
        <v/>
      </c>
      <c r="AF31" t="str">
        <f t="shared" si="32"/>
        <v/>
      </c>
      <c r="AG31">
        <v>25</v>
      </c>
      <c r="AH31" s="106" t="str">
        <f t="shared" si="33"/>
        <v/>
      </c>
      <c r="AI31">
        <f t="shared" si="38"/>
        <v>0</v>
      </c>
      <c r="AJ31">
        <f t="shared" si="34"/>
        <v>0</v>
      </c>
      <c r="AK31">
        <f t="shared" si="34"/>
        <v>0</v>
      </c>
      <c r="AL31">
        <f t="shared" si="34"/>
        <v>0</v>
      </c>
      <c r="AM31">
        <f t="shared" si="34"/>
        <v>0</v>
      </c>
      <c r="AN31">
        <f t="shared" si="34"/>
        <v>0</v>
      </c>
      <c r="AO31">
        <f t="shared" si="34"/>
        <v>0</v>
      </c>
      <c r="AP31">
        <f t="shared" si="34"/>
        <v>0</v>
      </c>
      <c r="AS31" t="str">
        <f t="shared" si="14"/>
        <v/>
      </c>
      <c r="AT31" t="str">
        <f t="shared" si="15"/>
        <v/>
      </c>
      <c r="AU31" t="str">
        <f t="shared" si="16"/>
        <v/>
      </c>
      <c r="AV31" t="str">
        <f t="shared" si="17"/>
        <v/>
      </c>
      <c r="AW31" s="4" t="str">
        <f t="shared" si="18"/>
        <v>999:99.99</v>
      </c>
    </row>
    <row r="32" spans="1:49" ht="14.25" customHeight="1">
      <c r="A32" s="25"/>
      <c r="B32" s="26"/>
      <c r="C32" s="105"/>
      <c r="D32" s="27"/>
      <c r="E32" s="28"/>
      <c r="F32" s="29"/>
      <c r="G32" s="29"/>
      <c r="H32" s="29"/>
      <c r="I32" s="29"/>
      <c r="J32" s="29"/>
      <c r="K32">
        <v>26</v>
      </c>
      <c r="L32" t="str">
        <f>IF(K32&lt;=K$6,VLOOKUP(K32,申込一覧表!Z:AA,2,0),"")</f>
        <v/>
      </c>
      <c r="M32">
        <f>IF(K32&lt;=K$6,VLOOKUP(K32,申込一覧表!Z:AB,3,0),0)</f>
        <v>0</v>
      </c>
      <c r="N32" s="24" t="str">
        <f t="shared" si="11"/>
        <v/>
      </c>
      <c r="O32" t="str">
        <f>IF(K32&lt;=K$6,VLOOKUP(K32,申込一覧表!Z:AG,8,0),"")</f>
        <v/>
      </c>
      <c r="P32" t="str">
        <f>IF(K32&lt;=K$6,VLOOKUP(K32,申込一覧表!Z:AD,5,0),"")</f>
        <v/>
      </c>
      <c r="Q32">
        <f t="shared" si="2"/>
        <v>56</v>
      </c>
      <c r="R32">
        <f t="shared" si="3"/>
        <v>56</v>
      </c>
      <c r="S32">
        <f t="shared" si="4"/>
        <v>28</v>
      </c>
      <c r="T32">
        <f t="shared" si="12"/>
        <v>0</v>
      </c>
      <c r="AG32">
        <v>26</v>
      </c>
      <c r="AH32" t="str">
        <f>IF(F32="","",IF(D32&lt;120,"119",IF(D32&lt;160,"120",IF(D32&lt;200,"160",IF(D32&lt;240,"200",IF(D32&lt;280,"240",IF(D32&lt;320,"280","320")))))))</f>
        <v/>
      </c>
      <c r="AI32">
        <f t="shared" ref="AI32:AP32" si="39">SUM(AI25:AI31)</f>
        <v>0</v>
      </c>
      <c r="AJ32">
        <f t="shared" si="39"/>
        <v>0</v>
      </c>
      <c r="AK32">
        <f t="shared" si="39"/>
        <v>0</v>
      </c>
      <c r="AL32">
        <f t="shared" si="39"/>
        <v>0</v>
      </c>
      <c r="AM32">
        <f t="shared" si="39"/>
        <v>0</v>
      </c>
      <c r="AN32">
        <f t="shared" si="39"/>
        <v>0</v>
      </c>
      <c r="AO32">
        <f t="shared" si="39"/>
        <v>0</v>
      </c>
      <c r="AP32">
        <f t="shared" si="39"/>
        <v>0</v>
      </c>
      <c r="AQ32">
        <f>MAX(AI32:AP32)</f>
        <v>0</v>
      </c>
      <c r="AR32">
        <f>SUM(AI32:AP32)</f>
        <v>0</v>
      </c>
      <c r="AS32" t="str">
        <f t="shared" si="14"/>
        <v/>
      </c>
      <c r="AT32" t="str">
        <f t="shared" si="15"/>
        <v/>
      </c>
      <c r="AU32" t="str">
        <f t="shared" si="16"/>
        <v/>
      </c>
      <c r="AV32" t="str">
        <f t="shared" si="17"/>
        <v/>
      </c>
      <c r="AW32" s="4"/>
    </row>
    <row r="33" spans="1:49" s="14" customFormat="1" ht="14.25" customHeight="1">
      <c r="A33" s="30" t="s">
        <v>62</v>
      </c>
      <c r="B33" s="19"/>
      <c r="C33" s="19"/>
      <c r="D33" s="19"/>
      <c r="E33" s="19"/>
      <c r="F33" s="20" t="str">
        <f>IF(AQ41&gt;1,"区分の重複があります!!","")</f>
        <v/>
      </c>
      <c r="G33" s="19"/>
      <c r="H33" s="19"/>
      <c r="I33" s="19"/>
      <c r="K33">
        <v>27</v>
      </c>
      <c r="L33" t="str">
        <f>IF(K33&lt;=K$6,VLOOKUP(K33,申込一覧表!Z:AA,2,0),"")</f>
        <v/>
      </c>
      <c r="M33">
        <f>IF(K33&lt;=K$6,VLOOKUP(K33,申込一覧表!Z:AB,3,0),0)</f>
        <v>0</v>
      </c>
      <c r="N33" s="24" t="str">
        <f t="shared" si="11"/>
        <v/>
      </c>
      <c r="O33" t="str">
        <f>IF(K33&lt;=K$6,VLOOKUP(K33,申込一覧表!Z:AG,8,0),"")</f>
        <v/>
      </c>
      <c r="P33" t="str">
        <f>IF(K33&lt;=K$6,VLOOKUP(K33,申込一覧表!Z:AD,5,0),"")</f>
        <v/>
      </c>
      <c r="Q33">
        <f t="shared" si="2"/>
        <v>56</v>
      </c>
      <c r="R33">
        <f t="shared" si="3"/>
        <v>56</v>
      </c>
      <c r="S33">
        <f t="shared" si="4"/>
        <v>28</v>
      </c>
      <c r="T33">
        <f t="shared" si="12"/>
        <v>0</v>
      </c>
      <c r="U33"/>
      <c r="V33"/>
      <c r="W33"/>
      <c r="X33"/>
      <c r="Y33"/>
      <c r="Z33"/>
      <c r="AA33"/>
      <c r="AB33"/>
      <c r="AC33"/>
      <c r="AD33"/>
      <c r="AE33"/>
      <c r="AF33"/>
      <c r="AG33">
        <v>27</v>
      </c>
      <c r="AS33"/>
      <c r="AT33" t="str">
        <f t="shared" si="15"/>
        <v/>
      </c>
      <c r="AU33" t="str">
        <f t="shared" si="16"/>
        <v/>
      </c>
      <c r="AV33" t="str">
        <f t="shared" si="17"/>
        <v/>
      </c>
      <c r="AW33" s="4"/>
    </row>
    <row r="34" spans="1:49" ht="14.25" customHeight="1">
      <c r="A34" s="16" t="str">
        <f>IF(F34="","",1)</f>
        <v/>
      </c>
      <c r="B34" s="21" t="str">
        <f>IF(F34="","",リレーオーダー用紙!$N$4)</f>
        <v/>
      </c>
      <c r="C34" s="22" t="str">
        <f t="shared" ref="C34:C40" si="40">IF(D34="","",IF(D34&lt;120,119,FLOOR(D34,40)))</f>
        <v/>
      </c>
      <c r="D34" s="22" t="str">
        <f>IF(SUM(U34:X34)=0,"",SUM(U34:X34))</f>
        <v/>
      </c>
      <c r="E34" s="89"/>
      <c r="F34" s="90"/>
      <c r="G34" s="90"/>
      <c r="H34" s="90"/>
      <c r="I34" s="90"/>
      <c r="J34" s="42" t="str">
        <f>IF(COUNTIF(AC34:AF34,"&gt;1")&gt;0,"泳者重複!!","")</f>
        <v/>
      </c>
      <c r="K34">
        <v>28</v>
      </c>
      <c r="L34" t="str">
        <f>IF(K34&lt;=K$6,VLOOKUP(K34,申込一覧表!Z:AA,2,0),"")</f>
        <v/>
      </c>
      <c r="M34">
        <f>IF(K34&lt;=K$6,VLOOKUP(K34,申込一覧表!Z:AB,3,0),0)</f>
        <v>0</v>
      </c>
      <c r="N34" s="24" t="str">
        <f t="shared" si="11"/>
        <v/>
      </c>
      <c r="O34" t="str">
        <f>IF(K34&lt;=K$6,VLOOKUP(K34,申込一覧表!Z:AG,8,0),"")</f>
        <v/>
      </c>
      <c r="P34" t="str">
        <f>IF(K34&lt;=K$6,VLOOKUP(K34,申込一覧表!Z:AD,5,0),"")</f>
        <v/>
      </c>
      <c r="Q34">
        <f t="shared" si="2"/>
        <v>56</v>
      </c>
      <c r="R34">
        <f t="shared" si="3"/>
        <v>56</v>
      </c>
      <c r="S34">
        <f t="shared" si="4"/>
        <v>28</v>
      </c>
      <c r="T34">
        <f t="shared" si="12"/>
        <v>0</v>
      </c>
      <c r="U34" t="str">
        <f t="shared" ref="U34:X40" si="41">IF(F34="","",VLOOKUP(F34,$N$7:$O$87,2,0))</f>
        <v/>
      </c>
      <c r="V34" t="str">
        <f t="shared" si="41"/>
        <v/>
      </c>
      <c r="W34" t="str">
        <f t="shared" si="41"/>
        <v/>
      </c>
      <c r="X34" t="str">
        <f t="shared" si="41"/>
        <v/>
      </c>
      <c r="AC34" t="str">
        <f t="shared" ref="AC34:AF40" si="42">IF(F34="","",VLOOKUP(F34,$N$7:$T$87,5,0))</f>
        <v/>
      </c>
      <c r="AD34" t="str">
        <f t="shared" si="42"/>
        <v/>
      </c>
      <c r="AE34" t="str">
        <f t="shared" si="42"/>
        <v/>
      </c>
      <c r="AF34" t="str">
        <f t="shared" si="42"/>
        <v/>
      </c>
      <c r="AG34">
        <v>28</v>
      </c>
      <c r="AH34" s="106" t="str">
        <f t="shared" ref="AH34:AH40" si="43">C34</f>
        <v/>
      </c>
      <c r="AI34">
        <f>IF(AI$6=$AH34,1,0)</f>
        <v>0</v>
      </c>
      <c r="AJ34">
        <f t="shared" ref="AJ34:AP40" si="44">IF(AJ$6=$AH34,1,0)</f>
        <v>0</v>
      </c>
      <c r="AK34">
        <f t="shared" si="44"/>
        <v>0</v>
      </c>
      <c r="AL34">
        <f t="shared" si="44"/>
        <v>0</v>
      </c>
      <c r="AM34">
        <f t="shared" si="44"/>
        <v>0</v>
      </c>
      <c r="AN34">
        <f t="shared" si="44"/>
        <v>0</v>
      </c>
      <c r="AO34">
        <f t="shared" si="44"/>
        <v>0</v>
      </c>
      <c r="AP34">
        <f t="shared" si="44"/>
        <v>0</v>
      </c>
      <c r="AS34" t="str">
        <f t="shared" si="14"/>
        <v/>
      </c>
      <c r="AT34" t="str">
        <f t="shared" si="15"/>
        <v/>
      </c>
      <c r="AU34" t="str">
        <f t="shared" si="16"/>
        <v/>
      </c>
      <c r="AV34" t="str">
        <f t="shared" si="17"/>
        <v/>
      </c>
      <c r="AW34" s="4" t="str">
        <f t="shared" si="18"/>
        <v>999:99.99</v>
      </c>
    </row>
    <row r="35" spans="1:49" ht="14.25" customHeight="1">
      <c r="A35" s="16" t="str">
        <f t="shared" ref="A35:A40" si="45">IF(F35="","",A34+1)</f>
        <v/>
      </c>
      <c r="B35" s="21" t="str">
        <f>IF(F35="","",リレーオーダー用紙!$N$4)</f>
        <v/>
      </c>
      <c r="C35" s="22" t="str">
        <f t="shared" si="40"/>
        <v/>
      </c>
      <c r="D35" s="22" t="str">
        <f t="shared" ref="D35:D40" si="46">IF(SUM(U35:X35)=0,"",SUM(U35:X35))</f>
        <v/>
      </c>
      <c r="E35" s="89"/>
      <c r="F35" s="90"/>
      <c r="G35" s="90"/>
      <c r="H35" s="90"/>
      <c r="I35" s="90"/>
      <c r="J35" s="42" t="str">
        <f t="shared" ref="J35:J40" si="47">IF(COUNTIF(AC35:AF35,"&gt;1")&gt;0,"泳者重複!!","")</f>
        <v/>
      </c>
      <c r="K35">
        <v>29</v>
      </c>
      <c r="L35" t="str">
        <f>IF(K35&lt;=K$6,VLOOKUP(K35,申込一覧表!Z:AA,2,0),"")</f>
        <v/>
      </c>
      <c r="M35">
        <f>IF(K35&lt;=K$6,VLOOKUP(K35,申込一覧表!Z:AB,3,0),0)</f>
        <v>0</v>
      </c>
      <c r="N35" s="24" t="str">
        <f t="shared" si="11"/>
        <v/>
      </c>
      <c r="O35" t="str">
        <f>IF(K35&lt;=K$6,VLOOKUP(K35,申込一覧表!Z:AG,8,0),"")</f>
        <v/>
      </c>
      <c r="P35" t="str">
        <f>IF(K35&lt;=K$6,VLOOKUP(K35,申込一覧表!Z:AD,5,0),"")</f>
        <v/>
      </c>
      <c r="Q35">
        <f t="shared" si="2"/>
        <v>56</v>
      </c>
      <c r="R35">
        <f t="shared" si="3"/>
        <v>56</v>
      </c>
      <c r="S35">
        <f t="shared" si="4"/>
        <v>28</v>
      </c>
      <c r="T35">
        <f t="shared" si="12"/>
        <v>0</v>
      </c>
      <c r="U35" t="str">
        <f t="shared" si="41"/>
        <v/>
      </c>
      <c r="V35" t="str">
        <f t="shared" si="41"/>
        <v/>
      </c>
      <c r="W35" t="str">
        <f t="shared" si="41"/>
        <v/>
      </c>
      <c r="X35" t="str">
        <f t="shared" si="41"/>
        <v/>
      </c>
      <c r="AC35" t="str">
        <f t="shared" si="42"/>
        <v/>
      </c>
      <c r="AD35" t="str">
        <f t="shared" si="42"/>
        <v/>
      </c>
      <c r="AE35" t="str">
        <f t="shared" si="42"/>
        <v/>
      </c>
      <c r="AF35" t="str">
        <f t="shared" si="42"/>
        <v/>
      </c>
      <c r="AG35">
        <v>29</v>
      </c>
      <c r="AH35" s="106" t="str">
        <f t="shared" si="43"/>
        <v/>
      </c>
      <c r="AI35">
        <f t="shared" ref="AI35:AI40" si="48">IF(AI$6=$AH35,1,0)</f>
        <v>0</v>
      </c>
      <c r="AJ35">
        <f t="shared" si="44"/>
        <v>0</v>
      </c>
      <c r="AK35">
        <f t="shared" si="44"/>
        <v>0</v>
      </c>
      <c r="AL35">
        <f t="shared" si="44"/>
        <v>0</v>
      </c>
      <c r="AM35">
        <f t="shared" si="44"/>
        <v>0</v>
      </c>
      <c r="AN35">
        <f t="shared" si="44"/>
        <v>0</v>
      </c>
      <c r="AO35">
        <f t="shared" si="44"/>
        <v>0</v>
      </c>
      <c r="AP35">
        <f t="shared" si="44"/>
        <v>0</v>
      </c>
      <c r="AS35" t="str">
        <f t="shared" si="14"/>
        <v/>
      </c>
      <c r="AT35" t="str">
        <f t="shared" si="15"/>
        <v/>
      </c>
      <c r="AU35" t="str">
        <f t="shared" si="16"/>
        <v/>
      </c>
      <c r="AV35" t="str">
        <f t="shared" si="17"/>
        <v/>
      </c>
      <c r="AW35" s="4" t="str">
        <f t="shared" si="18"/>
        <v>999:99.99</v>
      </c>
    </row>
    <row r="36" spans="1:49" ht="14.25" customHeight="1">
      <c r="A36" s="16" t="str">
        <f t="shared" si="45"/>
        <v/>
      </c>
      <c r="B36" s="21" t="str">
        <f>IF(F36="","",リレーオーダー用紙!$N$4)</f>
        <v/>
      </c>
      <c r="C36" s="22" t="str">
        <f t="shared" si="40"/>
        <v/>
      </c>
      <c r="D36" s="22" t="str">
        <f t="shared" si="46"/>
        <v/>
      </c>
      <c r="E36" s="89"/>
      <c r="F36" s="90"/>
      <c r="G36" s="90"/>
      <c r="H36" s="90"/>
      <c r="I36" s="90"/>
      <c r="J36" s="42" t="str">
        <f t="shared" si="47"/>
        <v/>
      </c>
      <c r="K36">
        <v>30</v>
      </c>
      <c r="L36" t="str">
        <f>IF(K36&lt;=K$6,VLOOKUP(K36,申込一覧表!Z:AA,2,0),"")</f>
        <v/>
      </c>
      <c r="M36">
        <f>IF(K36&lt;=K$6,VLOOKUP(K36,申込一覧表!Z:AB,3,0),0)</f>
        <v>0</v>
      </c>
      <c r="N36" s="24" t="str">
        <f t="shared" si="11"/>
        <v/>
      </c>
      <c r="O36" t="str">
        <f>IF(K36&lt;=K$6,VLOOKUP(K36,申込一覧表!Z:AG,8,0),"")</f>
        <v/>
      </c>
      <c r="P36" t="str">
        <f>IF(K36&lt;=K$6,VLOOKUP(K36,申込一覧表!Z:AD,5,0),"")</f>
        <v/>
      </c>
      <c r="Q36">
        <f t="shared" si="2"/>
        <v>56</v>
      </c>
      <c r="R36">
        <f t="shared" si="3"/>
        <v>56</v>
      </c>
      <c r="S36">
        <f t="shared" si="4"/>
        <v>28</v>
      </c>
      <c r="T36">
        <f t="shared" si="12"/>
        <v>0</v>
      </c>
      <c r="U36" t="str">
        <f t="shared" si="41"/>
        <v/>
      </c>
      <c r="V36" t="str">
        <f t="shared" si="41"/>
        <v/>
      </c>
      <c r="W36" t="str">
        <f t="shared" si="41"/>
        <v/>
      </c>
      <c r="X36" t="str">
        <f t="shared" si="41"/>
        <v/>
      </c>
      <c r="AC36" t="str">
        <f t="shared" si="42"/>
        <v/>
      </c>
      <c r="AD36" t="str">
        <f t="shared" si="42"/>
        <v/>
      </c>
      <c r="AE36" t="str">
        <f t="shared" si="42"/>
        <v/>
      </c>
      <c r="AF36" t="str">
        <f t="shared" si="42"/>
        <v/>
      </c>
      <c r="AG36">
        <v>30</v>
      </c>
      <c r="AH36" s="106" t="str">
        <f t="shared" si="43"/>
        <v/>
      </c>
      <c r="AI36">
        <f t="shared" si="48"/>
        <v>0</v>
      </c>
      <c r="AJ36">
        <f t="shared" si="44"/>
        <v>0</v>
      </c>
      <c r="AK36">
        <f t="shared" si="44"/>
        <v>0</v>
      </c>
      <c r="AL36">
        <f t="shared" si="44"/>
        <v>0</v>
      </c>
      <c r="AM36">
        <f t="shared" si="44"/>
        <v>0</v>
      </c>
      <c r="AN36">
        <f t="shared" si="44"/>
        <v>0</v>
      </c>
      <c r="AO36">
        <f t="shared" si="44"/>
        <v>0</v>
      </c>
      <c r="AP36">
        <f t="shared" si="44"/>
        <v>0</v>
      </c>
      <c r="AS36" t="str">
        <f t="shared" si="14"/>
        <v/>
      </c>
      <c r="AT36" t="str">
        <f t="shared" si="15"/>
        <v/>
      </c>
      <c r="AU36" t="str">
        <f t="shared" si="16"/>
        <v/>
      </c>
      <c r="AV36" t="str">
        <f t="shared" si="17"/>
        <v/>
      </c>
      <c r="AW36" s="4" t="str">
        <f t="shared" si="18"/>
        <v>999:99.99</v>
      </c>
    </row>
    <row r="37" spans="1:49" ht="14.25" customHeight="1">
      <c r="A37" s="16" t="str">
        <f t="shared" si="45"/>
        <v/>
      </c>
      <c r="B37" s="21" t="str">
        <f>IF(F37="","",リレーオーダー用紙!$N$4)</f>
        <v/>
      </c>
      <c r="C37" s="22" t="str">
        <f t="shared" si="40"/>
        <v/>
      </c>
      <c r="D37" s="22" t="str">
        <f t="shared" si="46"/>
        <v/>
      </c>
      <c r="E37" s="89"/>
      <c r="F37" s="90"/>
      <c r="G37" s="90"/>
      <c r="H37" s="90"/>
      <c r="I37" s="90"/>
      <c r="J37" s="42" t="str">
        <f t="shared" si="47"/>
        <v/>
      </c>
      <c r="K37">
        <v>31</v>
      </c>
      <c r="L37" t="str">
        <f>IF(K37&lt;=K$6,VLOOKUP(K37,申込一覧表!Z:AA,2,0),"")</f>
        <v/>
      </c>
      <c r="M37">
        <f>IF(K37&lt;=K$6,VLOOKUP(K37,申込一覧表!Z:AB,3,0),0)</f>
        <v>0</v>
      </c>
      <c r="N37" s="24" t="str">
        <f t="shared" si="11"/>
        <v/>
      </c>
      <c r="O37" t="str">
        <f>IF(K37&lt;=K$6,VLOOKUP(K37,申込一覧表!Z:AG,8,0),"")</f>
        <v/>
      </c>
      <c r="P37" t="str">
        <f>IF(K37&lt;=K$6,VLOOKUP(K37,申込一覧表!Z:AD,5,0),"")</f>
        <v/>
      </c>
      <c r="Q37">
        <f t="shared" si="2"/>
        <v>56</v>
      </c>
      <c r="R37">
        <f t="shared" si="3"/>
        <v>56</v>
      </c>
      <c r="S37">
        <f t="shared" si="4"/>
        <v>28</v>
      </c>
      <c r="T37">
        <f t="shared" si="12"/>
        <v>0</v>
      </c>
      <c r="U37" t="str">
        <f t="shared" si="41"/>
        <v/>
      </c>
      <c r="V37" t="str">
        <f t="shared" si="41"/>
        <v/>
      </c>
      <c r="W37" t="str">
        <f t="shared" si="41"/>
        <v/>
      </c>
      <c r="X37" t="str">
        <f t="shared" si="41"/>
        <v/>
      </c>
      <c r="AC37" t="str">
        <f t="shared" si="42"/>
        <v/>
      </c>
      <c r="AD37" t="str">
        <f t="shared" si="42"/>
        <v/>
      </c>
      <c r="AE37" t="str">
        <f t="shared" si="42"/>
        <v/>
      </c>
      <c r="AF37" t="str">
        <f t="shared" si="42"/>
        <v/>
      </c>
      <c r="AG37">
        <v>31</v>
      </c>
      <c r="AH37" s="106" t="str">
        <f t="shared" si="43"/>
        <v/>
      </c>
      <c r="AI37">
        <f t="shared" si="48"/>
        <v>0</v>
      </c>
      <c r="AJ37">
        <f t="shared" si="44"/>
        <v>0</v>
      </c>
      <c r="AK37">
        <f t="shared" si="44"/>
        <v>0</v>
      </c>
      <c r="AL37">
        <f t="shared" si="44"/>
        <v>0</v>
      </c>
      <c r="AM37">
        <f t="shared" si="44"/>
        <v>0</v>
      </c>
      <c r="AN37">
        <f t="shared" si="44"/>
        <v>0</v>
      </c>
      <c r="AO37">
        <f t="shared" si="44"/>
        <v>0</v>
      </c>
      <c r="AP37">
        <f t="shared" si="44"/>
        <v>0</v>
      </c>
      <c r="AS37" t="str">
        <f t="shared" si="14"/>
        <v/>
      </c>
      <c r="AT37" t="str">
        <f t="shared" si="15"/>
        <v/>
      </c>
      <c r="AU37" t="str">
        <f t="shared" si="16"/>
        <v/>
      </c>
      <c r="AV37" t="str">
        <f t="shared" si="17"/>
        <v/>
      </c>
      <c r="AW37" s="4" t="str">
        <f t="shared" si="18"/>
        <v>999:99.99</v>
      </c>
    </row>
    <row r="38" spans="1:49" ht="14.25" customHeight="1">
      <c r="A38" s="16" t="str">
        <f t="shared" si="45"/>
        <v/>
      </c>
      <c r="B38" s="21" t="str">
        <f>IF(F38="","",リレーオーダー用紙!$N$4)</f>
        <v/>
      </c>
      <c r="C38" s="22" t="str">
        <f t="shared" si="40"/>
        <v/>
      </c>
      <c r="D38" s="22" t="str">
        <f t="shared" si="46"/>
        <v/>
      </c>
      <c r="E38" s="89"/>
      <c r="F38" s="90"/>
      <c r="G38" s="90"/>
      <c r="H38" s="90"/>
      <c r="I38" s="90"/>
      <c r="J38" s="42" t="str">
        <f t="shared" si="47"/>
        <v/>
      </c>
      <c r="K38">
        <v>32</v>
      </c>
      <c r="L38" t="str">
        <f>IF(K38&lt;=K$6,VLOOKUP(K38,申込一覧表!Z:AA,2,0),"")</f>
        <v/>
      </c>
      <c r="M38">
        <f>IF(K38&lt;=K$6,VLOOKUP(K38,申込一覧表!Z:AB,3,0),0)</f>
        <v>0</v>
      </c>
      <c r="N38" s="24" t="str">
        <f t="shared" si="11"/>
        <v/>
      </c>
      <c r="O38" t="str">
        <f>IF(K38&lt;=K$6,VLOOKUP(K38,申込一覧表!Z:AG,8,0),"")</f>
        <v/>
      </c>
      <c r="P38" t="str">
        <f>IF(K38&lt;=K$6,VLOOKUP(K38,申込一覧表!Z:AD,5,0),"")</f>
        <v/>
      </c>
      <c r="Q38">
        <f t="shared" si="2"/>
        <v>56</v>
      </c>
      <c r="R38">
        <f t="shared" si="3"/>
        <v>56</v>
      </c>
      <c r="S38">
        <f t="shared" si="4"/>
        <v>28</v>
      </c>
      <c r="T38">
        <f t="shared" si="12"/>
        <v>0</v>
      </c>
      <c r="U38" t="str">
        <f t="shared" si="41"/>
        <v/>
      </c>
      <c r="V38" t="str">
        <f t="shared" si="41"/>
        <v/>
      </c>
      <c r="W38" t="str">
        <f t="shared" si="41"/>
        <v/>
      </c>
      <c r="X38" t="str">
        <f t="shared" si="41"/>
        <v/>
      </c>
      <c r="AC38" t="str">
        <f t="shared" si="42"/>
        <v/>
      </c>
      <c r="AD38" t="str">
        <f t="shared" si="42"/>
        <v/>
      </c>
      <c r="AE38" t="str">
        <f t="shared" si="42"/>
        <v/>
      </c>
      <c r="AF38" t="str">
        <f t="shared" si="42"/>
        <v/>
      </c>
      <c r="AG38">
        <v>32</v>
      </c>
      <c r="AH38" s="106" t="str">
        <f t="shared" si="43"/>
        <v/>
      </c>
      <c r="AI38">
        <f t="shared" si="48"/>
        <v>0</v>
      </c>
      <c r="AJ38">
        <f t="shared" si="44"/>
        <v>0</v>
      </c>
      <c r="AK38">
        <f t="shared" si="44"/>
        <v>0</v>
      </c>
      <c r="AL38">
        <f t="shared" si="44"/>
        <v>0</v>
      </c>
      <c r="AM38">
        <f t="shared" si="44"/>
        <v>0</v>
      </c>
      <c r="AN38">
        <f t="shared" si="44"/>
        <v>0</v>
      </c>
      <c r="AO38">
        <f t="shared" si="44"/>
        <v>0</v>
      </c>
      <c r="AP38">
        <f t="shared" si="44"/>
        <v>0</v>
      </c>
      <c r="AS38" t="str">
        <f t="shared" si="14"/>
        <v/>
      </c>
      <c r="AT38" t="str">
        <f t="shared" si="15"/>
        <v/>
      </c>
      <c r="AU38" t="str">
        <f t="shared" si="16"/>
        <v/>
      </c>
      <c r="AV38" t="str">
        <f t="shared" si="17"/>
        <v/>
      </c>
      <c r="AW38" s="4" t="str">
        <f t="shared" si="18"/>
        <v>999:99.99</v>
      </c>
    </row>
    <row r="39" spans="1:49" ht="14.25" customHeight="1">
      <c r="A39" s="16" t="str">
        <f t="shared" si="45"/>
        <v/>
      </c>
      <c r="B39" s="21" t="str">
        <f>IF(F39="","",リレーオーダー用紙!$N$4)</f>
        <v/>
      </c>
      <c r="C39" s="22" t="str">
        <f t="shared" si="40"/>
        <v/>
      </c>
      <c r="D39" s="22" t="str">
        <f t="shared" si="46"/>
        <v/>
      </c>
      <c r="E39" s="89"/>
      <c r="F39" s="90"/>
      <c r="G39" s="90"/>
      <c r="H39" s="90"/>
      <c r="I39" s="90"/>
      <c r="J39" s="42" t="str">
        <f t="shared" si="47"/>
        <v/>
      </c>
      <c r="K39">
        <v>33</v>
      </c>
      <c r="L39" t="str">
        <f>IF(K39&lt;=K$6,VLOOKUP(K39,申込一覧表!Z:AA,2,0),"")</f>
        <v/>
      </c>
      <c r="M39">
        <f>IF(K39&lt;=K$6,VLOOKUP(K39,申込一覧表!Z:AB,3,0),0)</f>
        <v>0</v>
      </c>
      <c r="N39" s="24" t="str">
        <f t="shared" si="11"/>
        <v/>
      </c>
      <c r="O39" t="str">
        <f>IF(K39&lt;=K$6,VLOOKUP(K39,申込一覧表!Z:AG,8,0),"")</f>
        <v/>
      </c>
      <c r="P39" t="str">
        <f>IF(K39&lt;=K$6,VLOOKUP(K39,申込一覧表!Z:AD,5,0),"")</f>
        <v/>
      </c>
      <c r="Q39">
        <f t="shared" ref="Q39:Q70" si="49">COUNTIF($F$7:$I$13,N39)+COUNTIF($F$25:$I$31,N39)</f>
        <v>56</v>
      </c>
      <c r="R39">
        <f t="shared" ref="R39:R70" si="50">COUNTIF($F$16:$I$22,N39)+COUNTIF($F$34:$I$40,N39)</f>
        <v>56</v>
      </c>
      <c r="S39">
        <f t="shared" si="4"/>
        <v>28</v>
      </c>
      <c r="T39">
        <f t="shared" si="12"/>
        <v>0</v>
      </c>
      <c r="U39" t="str">
        <f t="shared" si="41"/>
        <v/>
      </c>
      <c r="V39" t="str">
        <f t="shared" si="41"/>
        <v/>
      </c>
      <c r="W39" t="str">
        <f t="shared" si="41"/>
        <v/>
      </c>
      <c r="X39" t="str">
        <f t="shared" si="41"/>
        <v/>
      </c>
      <c r="AC39" t="str">
        <f t="shared" si="42"/>
        <v/>
      </c>
      <c r="AD39" t="str">
        <f t="shared" si="42"/>
        <v/>
      </c>
      <c r="AE39" t="str">
        <f t="shared" si="42"/>
        <v/>
      </c>
      <c r="AF39" t="str">
        <f t="shared" si="42"/>
        <v/>
      </c>
      <c r="AG39">
        <v>33</v>
      </c>
      <c r="AH39" s="106" t="str">
        <f t="shared" si="43"/>
        <v/>
      </c>
      <c r="AI39">
        <f t="shared" si="48"/>
        <v>0</v>
      </c>
      <c r="AJ39">
        <f t="shared" si="44"/>
        <v>0</v>
      </c>
      <c r="AK39">
        <f t="shared" si="44"/>
        <v>0</v>
      </c>
      <c r="AL39">
        <f t="shared" si="44"/>
        <v>0</v>
      </c>
      <c r="AM39">
        <f t="shared" si="44"/>
        <v>0</v>
      </c>
      <c r="AN39">
        <f t="shared" si="44"/>
        <v>0</v>
      </c>
      <c r="AO39">
        <f t="shared" si="44"/>
        <v>0</v>
      </c>
      <c r="AP39">
        <f t="shared" si="44"/>
        <v>0</v>
      </c>
      <c r="AS39" t="str">
        <f t="shared" si="14"/>
        <v/>
      </c>
      <c r="AT39" t="str">
        <f t="shared" si="15"/>
        <v/>
      </c>
      <c r="AU39" t="str">
        <f t="shared" si="16"/>
        <v/>
      </c>
      <c r="AV39" t="str">
        <f t="shared" si="17"/>
        <v/>
      </c>
      <c r="AW39" s="4" t="str">
        <f t="shared" si="18"/>
        <v>999:99.99</v>
      </c>
    </row>
    <row r="40" spans="1:49" ht="14.25" customHeight="1">
      <c r="A40" s="16" t="str">
        <f t="shared" si="45"/>
        <v/>
      </c>
      <c r="B40" s="21" t="str">
        <f>IF(F40="","",リレーオーダー用紙!$N$4)</f>
        <v/>
      </c>
      <c r="C40" s="22" t="str">
        <f t="shared" si="40"/>
        <v/>
      </c>
      <c r="D40" s="22" t="str">
        <f t="shared" si="46"/>
        <v/>
      </c>
      <c r="E40" s="89"/>
      <c r="F40" s="90"/>
      <c r="G40" s="90"/>
      <c r="H40" s="90"/>
      <c r="I40" s="90"/>
      <c r="J40" s="42" t="str">
        <f t="shared" si="47"/>
        <v/>
      </c>
      <c r="K40">
        <v>34</v>
      </c>
      <c r="L40" t="str">
        <f>IF(K40&lt;=K$6,VLOOKUP(K40,申込一覧表!Z:AA,2,0),"")</f>
        <v/>
      </c>
      <c r="M40">
        <f>IF(K40&lt;=K$6,VLOOKUP(K40,申込一覧表!Z:AB,3,0),0)</f>
        <v>0</v>
      </c>
      <c r="N40" s="24" t="str">
        <f t="shared" si="11"/>
        <v/>
      </c>
      <c r="O40" t="str">
        <f>IF(K40&lt;=K$6,VLOOKUP(K40,申込一覧表!Z:AG,8,0),"")</f>
        <v/>
      </c>
      <c r="P40" t="str">
        <f>IF(K40&lt;=K$6,VLOOKUP(K40,申込一覧表!Z:AD,5,0),"")</f>
        <v/>
      </c>
      <c r="Q40">
        <f t="shared" si="49"/>
        <v>56</v>
      </c>
      <c r="R40">
        <f t="shared" si="50"/>
        <v>56</v>
      </c>
      <c r="S40">
        <f t="shared" si="4"/>
        <v>28</v>
      </c>
      <c r="T40">
        <f t="shared" si="12"/>
        <v>0</v>
      </c>
      <c r="U40" t="str">
        <f t="shared" si="41"/>
        <v/>
      </c>
      <c r="V40" t="str">
        <f t="shared" si="41"/>
        <v/>
      </c>
      <c r="W40" t="str">
        <f t="shared" si="41"/>
        <v/>
      </c>
      <c r="X40" t="str">
        <f t="shared" si="41"/>
        <v/>
      </c>
      <c r="AC40" t="str">
        <f t="shared" si="42"/>
        <v/>
      </c>
      <c r="AD40" t="str">
        <f t="shared" si="42"/>
        <v/>
      </c>
      <c r="AE40" t="str">
        <f t="shared" si="42"/>
        <v/>
      </c>
      <c r="AF40" t="str">
        <f t="shared" si="42"/>
        <v/>
      </c>
      <c r="AG40">
        <v>34</v>
      </c>
      <c r="AH40" s="106" t="str">
        <f t="shared" si="43"/>
        <v/>
      </c>
      <c r="AI40">
        <f t="shared" si="48"/>
        <v>0</v>
      </c>
      <c r="AJ40">
        <f t="shared" si="44"/>
        <v>0</v>
      </c>
      <c r="AK40">
        <f t="shared" si="44"/>
        <v>0</v>
      </c>
      <c r="AL40">
        <f t="shared" si="44"/>
        <v>0</v>
      </c>
      <c r="AM40">
        <f t="shared" si="44"/>
        <v>0</v>
      </c>
      <c r="AN40">
        <f t="shared" si="44"/>
        <v>0</v>
      </c>
      <c r="AO40">
        <f t="shared" si="44"/>
        <v>0</v>
      </c>
      <c r="AP40">
        <f t="shared" si="44"/>
        <v>0</v>
      </c>
      <c r="AS40" t="str">
        <f t="shared" si="14"/>
        <v/>
      </c>
      <c r="AT40" t="str">
        <f t="shared" si="15"/>
        <v/>
      </c>
      <c r="AU40" t="str">
        <f t="shared" si="16"/>
        <v/>
      </c>
      <c r="AV40" t="str">
        <f t="shared" si="17"/>
        <v/>
      </c>
      <c r="AW40" s="4" t="str">
        <f t="shared" si="18"/>
        <v>999:99.99</v>
      </c>
    </row>
    <row r="41" spans="1:49" ht="14.25" customHeight="1">
      <c r="A41" s="25"/>
      <c r="B41" s="26"/>
      <c r="C41" s="105"/>
      <c r="D41" s="27"/>
      <c r="E41" s="28"/>
      <c r="F41" s="29"/>
      <c r="G41" s="29"/>
      <c r="H41" s="29"/>
      <c r="I41" s="29"/>
      <c r="J41" s="29"/>
      <c r="K41">
        <v>35</v>
      </c>
      <c r="L41" t="str">
        <f>IF(K41&lt;=K$6,VLOOKUP(K41,申込一覧表!Z:AA,2,0),"")</f>
        <v/>
      </c>
      <c r="M41">
        <f>IF(K41&lt;=K$6,VLOOKUP(K41,申込一覧表!Z:AB,3,0),0)</f>
        <v>0</v>
      </c>
      <c r="N41" s="24" t="str">
        <f t="shared" si="11"/>
        <v/>
      </c>
      <c r="O41" t="str">
        <f>IF(K41&lt;=K$6,VLOOKUP(K41,申込一覧表!Z:AG,8,0),"")</f>
        <v/>
      </c>
      <c r="P41" t="str">
        <f>IF(K41&lt;=K$6,VLOOKUP(K41,申込一覧表!Z:AD,5,0),"")</f>
        <v/>
      </c>
      <c r="Q41">
        <f t="shared" si="49"/>
        <v>56</v>
      </c>
      <c r="R41">
        <f t="shared" si="50"/>
        <v>56</v>
      </c>
      <c r="S41">
        <f t="shared" si="4"/>
        <v>28</v>
      </c>
      <c r="T41">
        <f t="shared" si="12"/>
        <v>0</v>
      </c>
      <c r="AG41">
        <v>35</v>
      </c>
      <c r="AH41" t="str">
        <f>IF(F41="","",IF(D41&lt;120,"119",IF(D41&lt;160,"120",IF(D41&lt;200,"160",IF(D41&lt;240,"200",IF(D41&lt;280,"240",IF(D41&lt;320,"280","320")))))))</f>
        <v/>
      </c>
      <c r="AI41">
        <f t="shared" ref="AI41:AP41" si="51">SUM(AI34:AI40)</f>
        <v>0</v>
      </c>
      <c r="AJ41">
        <f t="shared" si="51"/>
        <v>0</v>
      </c>
      <c r="AK41">
        <f t="shared" si="51"/>
        <v>0</v>
      </c>
      <c r="AL41">
        <f t="shared" si="51"/>
        <v>0</v>
      </c>
      <c r="AM41">
        <f t="shared" si="51"/>
        <v>0</v>
      </c>
      <c r="AN41">
        <f t="shared" si="51"/>
        <v>0</v>
      </c>
      <c r="AO41">
        <f t="shared" si="51"/>
        <v>0</v>
      </c>
      <c r="AP41">
        <f t="shared" si="51"/>
        <v>0</v>
      </c>
      <c r="AQ41">
        <f>MAX(AI41:AP41)</f>
        <v>0</v>
      </c>
      <c r="AR41">
        <f>SUM(AI41:AP41)</f>
        <v>0</v>
      </c>
      <c r="AS41" t="str">
        <f t="shared" si="14"/>
        <v/>
      </c>
      <c r="AT41" t="str">
        <f t="shared" si="15"/>
        <v/>
      </c>
      <c r="AU41" t="str">
        <f t="shared" si="16"/>
        <v/>
      </c>
      <c r="AV41" t="str">
        <f t="shared" si="17"/>
        <v/>
      </c>
      <c r="AW41" s="4"/>
    </row>
    <row r="42" spans="1:49" s="14" customFormat="1" ht="14.25" customHeight="1">
      <c r="A42" s="30" t="s">
        <v>63</v>
      </c>
      <c r="B42" s="19"/>
      <c r="C42" s="19"/>
      <c r="D42" s="19"/>
      <c r="E42" s="19"/>
      <c r="F42" s="20" t="str">
        <f>IF(AQ50&gt;1,"区分の重複があります!!","")</f>
        <v/>
      </c>
      <c r="G42" s="19"/>
      <c r="H42" s="19"/>
      <c r="I42" s="19"/>
      <c r="K42">
        <v>36</v>
      </c>
      <c r="L42" t="str">
        <f>IF(K42&lt;=K$6,VLOOKUP(K42,申込一覧表!Z:AA,2,0),"")</f>
        <v/>
      </c>
      <c r="M42">
        <f>IF(K42&lt;=K$6,VLOOKUP(K42,申込一覧表!Z:AB,3,0),0)</f>
        <v>0</v>
      </c>
      <c r="N42" s="24" t="str">
        <f t="shared" si="11"/>
        <v/>
      </c>
      <c r="O42" t="str">
        <f>IF(K42&lt;=K$6,VLOOKUP(K42,申込一覧表!Z:AG,8,0),"")</f>
        <v/>
      </c>
      <c r="P42" t="str">
        <f>IF(K42&lt;=K$6,VLOOKUP(K42,申込一覧表!Z:AD,5,0),"")</f>
        <v/>
      </c>
      <c r="Q42">
        <f t="shared" si="49"/>
        <v>56</v>
      </c>
      <c r="R42">
        <f t="shared" si="50"/>
        <v>56</v>
      </c>
      <c r="S42">
        <f t="shared" si="4"/>
        <v>28</v>
      </c>
      <c r="T42">
        <f t="shared" si="12"/>
        <v>0</v>
      </c>
      <c r="U42"/>
      <c r="V42"/>
      <c r="W42"/>
      <c r="X42"/>
      <c r="Y42"/>
      <c r="Z42"/>
      <c r="AA42"/>
      <c r="AB42"/>
      <c r="AC42"/>
      <c r="AD42"/>
      <c r="AE42"/>
      <c r="AF42"/>
      <c r="AG42">
        <v>36</v>
      </c>
      <c r="AS42" t="str">
        <f t="shared" si="14"/>
        <v/>
      </c>
      <c r="AT42" t="str">
        <f t="shared" si="15"/>
        <v/>
      </c>
      <c r="AU42" t="str">
        <f t="shared" si="16"/>
        <v/>
      </c>
      <c r="AV42" t="str">
        <f t="shared" si="17"/>
        <v/>
      </c>
      <c r="AW42" s="4"/>
    </row>
    <row r="43" spans="1:49" ht="14.25" customHeight="1">
      <c r="A43" s="16" t="str">
        <f>IF(F43="","",1)</f>
        <v/>
      </c>
      <c r="B43" s="21" t="str">
        <f>IF(F43="","",リレーオーダー用紙!$N$4)</f>
        <v/>
      </c>
      <c r="C43" s="22" t="str">
        <f t="shared" ref="C43:C49" si="52">IF(D43="","",IF(D43&lt;120,119,FLOOR(D43,40)))</f>
        <v/>
      </c>
      <c r="D43" s="22" t="str">
        <f>IF(SUM(U43:X43)=0,"",SUM(U43:X43))</f>
        <v/>
      </c>
      <c r="E43" s="91"/>
      <c r="F43" s="92"/>
      <c r="G43" s="92"/>
      <c r="H43" s="92"/>
      <c r="I43" s="92"/>
      <c r="J43" s="42" t="str">
        <f>IF(F43="","",IF(SUM(Y43:AB43)&lt;&gt;10,"男女比確認!!",IF(COUNTIF(AC43:AF43,"&gt;1")&gt;0,"泳者重複!!","")))</f>
        <v/>
      </c>
      <c r="K43">
        <v>37</v>
      </c>
      <c r="L43" t="str">
        <f>IF(K43&lt;=K$6,VLOOKUP(K43,申込一覧表!Z:AA,2,0),"")</f>
        <v/>
      </c>
      <c r="M43">
        <f>IF(K43&lt;=K$6,VLOOKUP(K43,申込一覧表!Z:AB,3,0),0)</f>
        <v>0</v>
      </c>
      <c r="N43" s="24" t="str">
        <f t="shared" si="11"/>
        <v/>
      </c>
      <c r="O43" t="str">
        <f>IF(K43&lt;=K$6,VLOOKUP(K43,申込一覧表!Z:AG,8,0),"")</f>
        <v/>
      </c>
      <c r="P43" t="str">
        <f>IF(K43&lt;=K$6,VLOOKUP(K43,申込一覧表!Z:AD,5,0),"")</f>
        <v/>
      </c>
      <c r="Q43">
        <f t="shared" si="49"/>
        <v>56</v>
      </c>
      <c r="R43">
        <f t="shared" si="50"/>
        <v>56</v>
      </c>
      <c r="S43">
        <f t="shared" si="4"/>
        <v>28</v>
      </c>
      <c r="T43">
        <f t="shared" si="12"/>
        <v>0</v>
      </c>
      <c r="U43" t="str">
        <f t="shared" ref="U43:X49" si="53">IF(F43="","",VLOOKUP(F43,$N$7:$O$87,2,0))</f>
        <v/>
      </c>
      <c r="V43" t="str">
        <f t="shared" si="53"/>
        <v/>
      </c>
      <c r="W43" t="str">
        <f t="shared" si="53"/>
        <v/>
      </c>
      <c r="X43" t="str">
        <f t="shared" si="53"/>
        <v/>
      </c>
      <c r="Y43" t="str">
        <f t="shared" ref="Y43:AB49" si="54">IF(F43="","",VLOOKUP(F43,$N$7:$P$87,3,0))</f>
        <v/>
      </c>
      <c r="Z43" t="str">
        <f t="shared" si="54"/>
        <v/>
      </c>
      <c r="AA43" t="str">
        <f t="shared" si="54"/>
        <v/>
      </c>
      <c r="AB43" t="str">
        <f t="shared" si="54"/>
        <v/>
      </c>
      <c r="AC43" t="str">
        <f t="shared" ref="AC43:AF49" si="55">IF(F43="","",VLOOKUP(F43,$N$7:$T$87,6,0))</f>
        <v/>
      </c>
      <c r="AD43" t="str">
        <f t="shared" si="55"/>
        <v/>
      </c>
      <c r="AE43" t="str">
        <f t="shared" si="55"/>
        <v/>
      </c>
      <c r="AF43" t="str">
        <f t="shared" si="55"/>
        <v/>
      </c>
      <c r="AG43">
        <v>37</v>
      </c>
      <c r="AH43" s="106" t="str">
        <f t="shared" ref="AH43:AH49" si="56">C43</f>
        <v/>
      </c>
      <c r="AI43">
        <f>IF(AI$6=$AH43,1,0)</f>
        <v>0</v>
      </c>
      <c r="AJ43">
        <f t="shared" ref="AJ43:AP49" si="57">IF(AJ$6=$AH43,1,0)</f>
        <v>0</v>
      </c>
      <c r="AK43">
        <f t="shared" si="57"/>
        <v>0</v>
      </c>
      <c r="AL43">
        <f t="shared" si="57"/>
        <v>0</v>
      </c>
      <c r="AM43">
        <f t="shared" si="57"/>
        <v>0</v>
      </c>
      <c r="AN43">
        <f t="shared" si="57"/>
        <v>0</v>
      </c>
      <c r="AO43">
        <f t="shared" si="57"/>
        <v>0</v>
      </c>
      <c r="AP43">
        <f t="shared" si="57"/>
        <v>0</v>
      </c>
      <c r="AS43" t="str">
        <f t="shared" si="14"/>
        <v/>
      </c>
      <c r="AT43" t="str">
        <f t="shared" si="15"/>
        <v/>
      </c>
      <c r="AU43" t="str">
        <f t="shared" si="16"/>
        <v/>
      </c>
      <c r="AV43" t="str">
        <f t="shared" si="17"/>
        <v/>
      </c>
      <c r="AW43" s="4" t="str">
        <f t="shared" si="18"/>
        <v>999:99.99</v>
      </c>
    </row>
    <row r="44" spans="1:49" ht="14.25" customHeight="1">
      <c r="A44" s="16" t="str">
        <f t="shared" ref="A44:A49" si="58">IF(F44="","",A43+1)</f>
        <v/>
      </c>
      <c r="B44" s="21" t="str">
        <f>IF(F44="","",リレーオーダー用紙!$N$4)</f>
        <v/>
      </c>
      <c r="C44" s="22" t="str">
        <f t="shared" si="52"/>
        <v/>
      </c>
      <c r="D44" s="22" t="str">
        <f t="shared" ref="D44:D49" si="59">IF(SUM(U44:X44)=0,"",SUM(U44:X44))</f>
        <v/>
      </c>
      <c r="E44" s="91"/>
      <c r="F44" s="92"/>
      <c r="G44" s="92"/>
      <c r="H44" s="92"/>
      <c r="I44" s="92"/>
      <c r="J44" s="42" t="str">
        <f t="shared" ref="J44:J58" si="60">IF(F44="","",IF(SUM(Y44:AB44)&lt;&gt;10,"男女比確認!!",IF(COUNTIF(AC44:AF44,"&gt;1")&gt;0,"泳者重複!!","")))</f>
        <v/>
      </c>
      <c r="K44">
        <v>38</v>
      </c>
      <c r="L44" t="str">
        <f>IF(K44&lt;=K$6,VLOOKUP(K44,申込一覧表!Z:AA,2,0),"")</f>
        <v/>
      </c>
      <c r="M44">
        <f>IF(K44&lt;=K$6,VLOOKUP(K44,申込一覧表!Z:AB,3,0),0)</f>
        <v>0</v>
      </c>
      <c r="N44" s="24" t="str">
        <f t="shared" si="11"/>
        <v/>
      </c>
      <c r="O44" t="str">
        <f>IF(K44&lt;=K$6,VLOOKUP(K44,申込一覧表!Z:AG,8,0),"")</f>
        <v/>
      </c>
      <c r="P44" t="str">
        <f>IF(K44&lt;=K$6,VLOOKUP(K44,申込一覧表!Z:AD,5,0),"")</f>
        <v/>
      </c>
      <c r="Q44">
        <f t="shared" si="49"/>
        <v>56</v>
      </c>
      <c r="R44">
        <f t="shared" si="50"/>
        <v>56</v>
      </c>
      <c r="S44">
        <f t="shared" si="4"/>
        <v>28</v>
      </c>
      <c r="T44">
        <f t="shared" si="12"/>
        <v>0</v>
      </c>
      <c r="U44" t="str">
        <f t="shared" si="53"/>
        <v/>
      </c>
      <c r="V44" t="str">
        <f t="shared" si="53"/>
        <v/>
      </c>
      <c r="W44" t="str">
        <f t="shared" si="53"/>
        <v/>
      </c>
      <c r="X44" t="str">
        <f t="shared" si="53"/>
        <v/>
      </c>
      <c r="Y44" t="str">
        <f t="shared" si="54"/>
        <v/>
      </c>
      <c r="Z44" t="str">
        <f t="shared" si="54"/>
        <v/>
      </c>
      <c r="AA44" t="str">
        <f t="shared" si="54"/>
        <v/>
      </c>
      <c r="AB44" t="str">
        <f t="shared" si="54"/>
        <v/>
      </c>
      <c r="AC44" t="str">
        <f t="shared" si="55"/>
        <v/>
      </c>
      <c r="AD44" t="str">
        <f t="shared" si="55"/>
        <v/>
      </c>
      <c r="AE44" t="str">
        <f t="shared" si="55"/>
        <v/>
      </c>
      <c r="AF44" t="str">
        <f t="shared" si="55"/>
        <v/>
      </c>
      <c r="AG44">
        <v>38</v>
      </c>
      <c r="AH44" s="106" t="str">
        <f t="shared" si="56"/>
        <v/>
      </c>
      <c r="AI44">
        <f t="shared" ref="AI44:AI49" si="61">IF(AI$6=$AH44,1,0)</f>
        <v>0</v>
      </c>
      <c r="AJ44">
        <f t="shared" si="57"/>
        <v>0</v>
      </c>
      <c r="AK44">
        <f t="shared" si="57"/>
        <v>0</v>
      </c>
      <c r="AL44">
        <f t="shared" si="57"/>
        <v>0</v>
      </c>
      <c r="AM44">
        <f t="shared" si="57"/>
        <v>0</v>
      </c>
      <c r="AN44">
        <f t="shared" si="57"/>
        <v>0</v>
      </c>
      <c r="AO44">
        <f t="shared" si="57"/>
        <v>0</v>
      </c>
      <c r="AP44">
        <f t="shared" si="57"/>
        <v>0</v>
      </c>
      <c r="AS44" t="str">
        <f t="shared" si="14"/>
        <v/>
      </c>
      <c r="AT44" t="str">
        <f t="shared" si="15"/>
        <v/>
      </c>
      <c r="AU44" t="str">
        <f t="shared" si="16"/>
        <v/>
      </c>
      <c r="AV44" t="str">
        <f t="shared" si="17"/>
        <v/>
      </c>
      <c r="AW44" s="4" t="str">
        <f t="shared" si="18"/>
        <v>999:99.99</v>
      </c>
    </row>
    <row r="45" spans="1:49" ht="14.25" customHeight="1">
      <c r="A45" s="16" t="str">
        <f t="shared" si="58"/>
        <v/>
      </c>
      <c r="B45" s="21" t="str">
        <f>IF(F45="","",リレーオーダー用紙!$N$4)</f>
        <v/>
      </c>
      <c r="C45" s="22" t="str">
        <f t="shared" si="52"/>
        <v/>
      </c>
      <c r="D45" s="22" t="str">
        <f t="shared" si="59"/>
        <v/>
      </c>
      <c r="E45" s="91"/>
      <c r="F45" s="92"/>
      <c r="G45" s="92"/>
      <c r="H45" s="92"/>
      <c r="I45" s="92"/>
      <c r="J45" s="42" t="str">
        <f t="shared" si="60"/>
        <v/>
      </c>
      <c r="K45">
        <v>39</v>
      </c>
      <c r="L45" t="str">
        <f>IF(K45&lt;=K$6,VLOOKUP(K45,申込一覧表!Z:AA,2,0),"")</f>
        <v/>
      </c>
      <c r="M45">
        <f>IF(K45&lt;=K$6,VLOOKUP(K45,申込一覧表!Z:AB,3,0),0)</f>
        <v>0</v>
      </c>
      <c r="N45" s="24" t="str">
        <f t="shared" si="11"/>
        <v/>
      </c>
      <c r="O45" t="str">
        <f>IF(K45&lt;=K$6,VLOOKUP(K45,申込一覧表!Z:AG,8,0),"")</f>
        <v/>
      </c>
      <c r="P45" t="str">
        <f>IF(K45&lt;=K$6,VLOOKUP(K45,申込一覧表!Z:AD,5,0),"")</f>
        <v/>
      </c>
      <c r="Q45">
        <f t="shared" si="49"/>
        <v>56</v>
      </c>
      <c r="R45">
        <f t="shared" si="50"/>
        <v>56</v>
      </c>
      <c r="S45">
        <f t="shared" si="4"/>
        <v>28</v>
      </c>
      <c r="T45">
        <f t="shared" si="12"/>
        <v>0</v>
      </c>
      <c r="U45" t="str">
        <f t="shared" si="53"/>
        <v/>
      </c>
      <c r="V45" t="str">
        <f t="shared" si="53"/>
        <v/>
      </c>
      <c r="W45" t="str">
        <f t="shared" si="53"/>
        <v/>
      </c>
      <c r="X45" t="str">
        <f t="shared" si="53"/>
        <v/>
      </c>
      <c r="Y45" t="str">
        <f t="shared" si="54"/>
        <v/>
      </c>
      <c r="Z45" t="str">
        <f t="shared" si="54"/>
        <v/>
      </c>
      <c r="AA45" t="str">
        <f t="shared" si="54"/>
        <v/>
      </c>
      <c r="AB45" t="str">
        <f t="shared" si="54"/>
        <v/>
      </c>
      <c r="AC45" t="str">
        <f t="shared" si="55"/>
        <v/>
      </c>
      <c r="AD45" t="str">
        <f t="shared" si="55"/>
        <v/>
      </c>
      <c r="AE45" t="str">
        <f t="shared" si="55"/>
        <v/>
      </c>
      <c r="AF45" t="str">
        <f t="shared" si="55"/>
        <v/>
      </c>
      <c r="AG45">
        <v>39</v>
      </c>
      <c r="AH45" s="106" t="str">
        <f t="shared" si="56"/>
        <v/>
      </c>
      <c r="AI45">
        <f t="shared" si="61"/>
        <v>0</v>
      </c>
      <c r="AJ45">
        <f t="shared" si="57"/>
        <v>0</v>
      </c>
      <c r="AK45">
        <f t="shared" si="57"/>
        <v>0</v>
      </c>
      <c r="AL45">
        <f t="shared" si="57"/>
        <v>0</v>
      </c>
      <c r="AM45">
        <f t="shared" si="57"/>
        <v>0</v>
      </c>
      <c r="AN45">
        <f t="shared" si="57"/>
        <v>0</v>
      </c>
      <c r="AO45">
        <f t="shared" si="57"/>
        <v>0</v>
      </c>
      <c r="AP45">
        <f t="shared" si="57"/>
        <v>0</v>
      </c>
      <c r="AS45" t="str">
        <f t="shared" si="14"/>
        <v/>
      </c>
      <c r="AT45" t="str">
        <f t="shared" si="15"/>
        <v/>
      </c>
      <c r="AU45" t="str">
        <f t="shared" si="16"/>
        <v/>
      </c>
      <c r="AV45" t="str">
        <f t="shared" si="17"/>
        <v/>
      </c>
      <c r="AW45" s="4" t="str">
        <f t="shared" si="18"/>
        <v>999:99.99</v>
      </c>
    </row>
    <row r="46" spans="1:49" ht="14.25" customHeight="1">
      <c r="A46" s="16" t="str">
        <f t="shared" si="58"/>
        <v/>
      </c>
      <c r="B46" s="21" t="str">
        <f>IF(F46="","",リレーオーダー用紙!$N$4)</f>
        <v/>
      </c>
      <c r="C46" s="22" t="str">
        <f t="shared" si="52"/>
        <v/>
      </c>
      <c r="D46" s="22" t="str">
        <f t="shared" si="59"/>
        <v/>
      </c>
      <c r="E46" s="91"/>
      <c r="F46" s="92"/>
      <c r="G46" s="92"/>
      <c r="H46" s="92"/>
      <c r="I46" s="92"/>
      <c r="J46" s="42" t="str">
        <f t="shared" si="60"/>
        <v/>
      </c>
      <c r="K46">
        <v>40</v>
      </c>
      <c r="L46" t="str">
        <f>IF(K46&lt;=K$6,VLOOKUP(K46,申込一覧表!Z:AA,2,0),"")</f>
        <v/>
      </c>
      <c r="M46">
        <f>IF(K46&lt;=K$6,VLOOKUP(K46,申込一覧表!Z:AB,3,0),0)</f>
        <v>0</v>
      </c>
      <c r="N46" s="24" t="str">
        <f t="shared" si="11"/>
        <v/>
      </c>
      <c r="O46" t="str">
        <f>IF(K46&lt;=K$6,VLOOKUP(K46,申込一覧表!Z:AG,8,0),"")</f>
        <v/>
      </c>
      <c r="P46" t="str">
        <f>IF(K46&lt;=K$6,VLOOKUP(K46,申込一覧表!Z:AD,5,0),"")</f>
        <v/>
      </c>
      <c r="Q46">
        <f t="shared" si="49"/>
        <v>56</v>
      </c>
      <c r="R46">
        <f t="shared" si="50"/>
        <v>56</v>
      </c>
      <c r="S46">
        <f t="shared" si="4"/>
        <v>28</v>
      </c>
      <c r="T46">
        <f t="shared" si="12"/>
        <v>0</v>
      </c>
      <c r="U46" t="str">
        <f t="shared" si="53"/>
        <v/>
      </c>
      <c r="V46" t="str">
        <f t="shared" si="53"/>
        <v/>
      </c>
      <c r="W46" t="str">
        <f t="shared" si="53"/>
        <v/>
      </c>
      <c r="X46" t="str">
        <f t="shared" si="53"/>
        <v/>
      </c>
      <c r="Y46" t="str">
        <f t="shared" si="54"/>
        <v/>
      </c>
      <c r="Z46" t="str">
        <f t="shared" si="54"/>
        <v/>
      </c>
      <c r="AA46" t="str">
        <f t="shared" si="54"/>
        <v/>
      </c>
      <c r="AB46" t="str">
        <f t="shared" si="54"/>
        <v/>
      </c>
      <c r="AC46" t="str">
        <f t="shared" si="55"/>
        <v/>
      </c>
      <c r="AD46" t="str">
        <f t="shared" si="55"/>
        <v/>
      </c>
      <c r="AE46" t="str">
        <f t="shared" si="55"/>
        <v/>
      </c>
      <c r="AF46" t="str">
        <f t="shared" si="55"/>
        <v/>
      </c>
      <c r="AG46">
        <v>40</v>
      </c>
      <c r="AH46" s="106" t="str">
        <f t="shared" si="56"/>
        <v/>
      </c>
      <c r="AI46">
        <f t="shared" si="61"/>
        <v>0</v>
      </c>
      <c r="AJ46">
        <f t="shared" si="57"/>
        <v>0</v>
      </c>
      <c r="AK46">
        <f t="shared" si="57"/>
        <v>0</v>
      </c>
      <c r="AL46">
        <f t="shared" si="57"/>
        <v>0</v>
      </c>
      <c r="AM46">
        <f t="shared" si="57"/>
        <v>0</v>
      </c>
      <c r="AN46">
        <f t="shared" si="57"/>
        <v>0</v>
      </c>
      <c r="AO46">
        <f t="shared" si="57"/>
        <v>0</v>
      </c>
      <c r="AP46">
        <f t="shared" si="57"/>
        <v>0</v>
      </c>
      <c r="AS46" t="str">
        <f t="shared" si="14"/>
        <v/>
      </c>
      <c r="AT46" t="str">
        <f t="shared" si="15"/>
        <v/>
      </c>
      <c r="AU46" t="str">
        <f t="shared" si="16"/>
        <v/>
      </c>
      <c r="AV46" t="str">
        <f t="shared" si="17"/>
        <v/>
      </c>
      <c r="AW46" s="4" t="str">
        <f t="shared" si="18"/>
        <v>999:99.99</v>
      </c>
    </row>
    <row r="47" spans="1:49" ht="14.25" customHeight="1">
      <c r="A47" s="16" t="str">
        <f t="shared" si="58"/>
        <v/>
      </c>
      <c r="B47" s="21" t="str">
        <f>IF(F47="","",リレーオーダー用紙!$N$4)</f>
        <v/>
      </c>
      <c r="C47" s="22" t="str">
        <f t="shared" si="52"/>
        <v/>
      </c>
      <c r="D47" s="22" t="str">
        <f t="shared" si="59"/>
        <v/>
      </c>
      <c r="E47" s="91"/>
      <c r="F47" s="92"/>
      <c r="G47" s="92"/>
      <c r="H47" s="92"/>
      <c r="I47" s="92"/>
      <c r="J47" s="42" t="str">
        <f t="shared" si="60"/>
        <v/>
      </c>
      <c r="K47">
        <v>41</v>
      </c>
      <c r="L47" t="str">
        <f>IF(K47&lt;=K$6,VLOOKUP(K47,申込一覧表!Z:AA,2,0),"")</f>
        <v/>
      </c>
      <c r="M47">
        <f>IF(K47&lt;=K$6,VLOOKUP(K47,申込一覧表!Z:AB,3,0),0)</f>
        <v>0</v>
      </c>
      <c r="N47" s="24" t="str">
        <f t="shared" si="11"/>
        <v/>
      </c>
      <c r="O47" t="str">
        <f>IF(K47&lt;=K$6,VLOOKUP(K47,申込一覧表!Z:AG,8,0),"")</f>
        <v/>
      </c>
      <c r="P47" t="str">
        <f>IF(K47&lt;=K$6,VLOOKUP(K47,申込一覧表!Z:AD,5,0),"")</f>
        <v/>
      </c>
      <c r="Q47">
        <f t="shared" si="49"/>
        <v>56</v>
      </c>
      <c r="R47">
        <f t="shared" si="50"/>
        <v>56</v>
      </c>
      <c r="U47" t="str">
        <f t="shared" si="53"/>
        <v/>
      </c>
      <c r="V47" t="str">
        <f t="shared" si="53"/>
        <v/>
      </c>
      <c r="W47" t="str">
        <f t="shared" si="53"/>
        <v/>
      </c>
      <c r="X47" t="str">
        <f t="shared" si="53"/>
        <v/>
      </c>
      <c r="Y47" t="str">
        <f t="shared" si="54"/>
        <v/>
      </c>
      <c r="Z47" t="str">
        <f t="shared" si="54"/>
        <v/>
      </c>
      <c r="AA47" t="str">
        <f t="shared" si="54"/>
        <v/>
      </c>
      <c r="AB47" t="str">
        <f t="shared" si="54"/>
        <v/>
      </c>
      <c r="AC47" t="str">
        <f t="shared" si="55"/>
        <v/>
      </c>
      <c r="AD47" t="str">
        <f t="shared" si="55"/>
        <v/>
      </c>
      <c r="AE47" t="str">
        <f t="shared" si="55"/>
        <v/>
      </c>
      <c r="AF47" t="str">
        <f t="shared" si="55"/>
        <v/>
      </c>
      <c r="AG47">
        <v>41</v>
      </c>
      <c r="AH47" s="106" t="str">
        <f t="shared" si="56"/>
        <v/>
      </c>
      <c r="AI47">
        <f t="shared" si="61"/>
        <v>0</v>
      </c>
      <c r="AJ47">
        <f t="shared" si="57"/>
        <v>0</v>
      </c>
      <c r="AK47">
        <f t="shared" si="57"/>
        <v>0</v>
      </c>
      <c r="AL47">
        <f t="shared" si="57"/>
        <v>0</v>
      </c>
      <c r="AM47">
        <f t="shared" si="57"/>
        <v>0</v>
      </c>
      <c r="AN47">
        <f t="shared" si="57"/>
        <v>0</v>
      </c>
      <c r="AO47">
        <f t="shared" si="57"/>
        <v>0</v>
      </c>
      <c r="AP47">
        <f t="shared" si="57"/>
        <v>0</v>
      </c>
      <c r="AS47" t="str">
        <f t="shared" si="14"/>
        <v/>
      </c>
      <c r="AT47" t="str">
        <f t="shared" si="15"/>
        <v/>
      </c>
      <c r="AU47" t="str">
        <f t="shared" si="16"/>
        <v/>
      </c>
      <c r="AV47" t="str">
        <f t="shared" si="17"/>
        <v/>
      </c>
      <c r="AW47" s="4" t="str">
        <f t="shared" si="18"/>
        <v>999:99.99</v>
      </c>
    </row>
    <row r="48" spans="1:49" ht="14.25" customHeight="1">
      <c r="A48" s="16" t="str">
        <f t="shared" si="58"/>
        <v/>
      </c>
      <c r="B48" s="21" t="str">
        <f>IF(F48="","",リレーオーダー用紙!$N$4)</f>
        <v/>
      </c>
      <c r="C48" s="22" t="str">
        <f t="shared" si="52"/>
        <v/>
      </c>
      <c r="D48" s="22" t="str">
        <f t="shared" si="59"/>
        <v/>
      </c>
      <c r="E48" s="91"/>
      <c r="F48" s="92"/>
      <c r="G48" s="92"/>
      <c r="H48" s="92"/>
      <c r="I48" s="92"/>
      <c r="J48" s="42" t="str">
        <f t="shared" si="60"/>
        <v/>
      </c>
      <c r="K48">
        <v>42</v>
      </c>
      <c r="L48" t="str">
        <f>IF(K48&lt;=K$6,VLOOKUP(K48,申込一覧表!Z:AA,2,0),"")</f>
        <v/>
      </c>
      <c r="M48">
        <f>IF(K48&lt;=K$6,VLOOKUP(K48,申込一覧表!Z:AB,3,0),0)</f>
        <v>0</v>
      </c>
      <c r="N48" s="24" t="str">
        <f t="shared" si="11"/>
        <v/>
      </c>
      <c r="O48" t="str">
        <f>IF(K48&lt;=K$6,VLOOKUP(K48,申込一覧表!Z:AG,8,0),"")</f>
        <v/>
      </c>
      <c r="P48" t="str">
        <f>IF(K48&lt;=K$6,VLOOKUP(K48,申込一覧表!Z:AD,5,0),"")</f>
        <v/>
      </c>
      <c r="Q48">
        <f t="shared" si="49"/>
        <v>56</v>
      </c>
      <c r="R48">
        <f t="shared" si="50"/>
        <v>56</v>
      </c>
      <c r="S48">
        <f t="shared" ref="S48:S86" si="62">COUNTIF($F$43:$I$49,N48)</f>
        <v>28</v>
      </c>
      <c r="T48">
        <f t="shared" si="12"/>
        <v>0</v>
      </c>
      <c r="U48" t="str">
        <f t="shared" si="53"/>
        <v/>
      </c>
      <c r="V48" t="str">
        <f t="shared" si="53"/>
        <v/>
      </c>
      <c r="W48" t="str">
        <f t="shared" si="53"/>
        <v/>
      </c>
      <c r="X48" t="str">
        <f t="shared" si="53"/>
        <v/>
      </c>
      <c r="Y48" t="str">
        <f t="shared" si="54"/>
        <v/>
      </c>
      <c r="Z48" t="str">
        <f t="shared" si="54"/>
        <v/>
      </c>
      <c r="AA48" t="str">
        <f t="shared" si="54"/>
        <v/>
      </c>
      <c r="AB48" t="str">
        <f t="shared" si="54"/>
        <v/>
      </c>
      <c r="AC48" t="str">
        <f t="shared" si="55"/>
        <v/>
      </c>
      <c r="AD48" t="str">
        <f t="shared" si="55"/>
        <v/>
      </c>
      <c r="AE48" t="str">
        <f t="shared" si="55"/>
        <v/>
      </c>
      <c r="AF48" t="str">
        <f t="shared" si="55"/>
        <v/>
      </c>
      <c r="AG48">
        <v>42</v>
      </c>
      <c r="AH48" s="106" t="str">
        <f t="shared" si="56"/>
        <v/>
      </c>
      <c r="AI48">
        <f t="shared" si="61"/>
        <v>0</v>
      </c>
      <c r="AJ48">
        <f t="shared" si="57"/>
        <v>0</v>
      </c>
      <c r="AK48">
        <f t="shared" si="57"/>
        <v>0</v>
      </c>
      <c r="AL48">
        <f t="shared" si="57"/>
        <v>0</v>
      </c>
      <c r="AM48">
        <f t="shared" si="57"/>
        <v>0</v>
      </c>
      <c r="AN48">
        <f t="shared" si="57"/>
        <v>0</v>
      </c>
      <c r="AO48">
        <f t="shared" si="57"/>
        <v>0</v>
      </c>
      <c r="AP48">
        <f t="shared" si="57"/>
        <v>0</v>
      </c>
      <c r="AS48" t="str">
        <f t="shared" si="14"/>
        <v/>
      </c>
      <c r="AT48" t="str">
        <f t="shared" si="15"/>
        <v/>
      </c>
      <c r="AU48" t="str">
        <f t="shared" si="16"/>
        <v/>
      </c>
      <c r="AV48" t="str">
        <f t="shared" si="17"/>
        <v/>
      </c>
      <c r="AW48" s="4" t="str">
        <f t="shared" si="18"/>
        <v>999:99.99</v>
      </c>
    </row>
    <row r="49" spans="1:49" ht="14.25" customHeight="1">
      <c r="A49" s="16" t="str">
        <f t="shared" si="58"/>
        <v/>
      </c>
      <c r="B49" s="21" t="str">
        <f>IF(F49="","",リレーオーダー用紙!$N$4)</f>
        <v/>
      </c>
      <c r="C49" s="22" t="str">
        <f t="shared" si="52"/>
        <v/>
      </c>
      <c r="D49" s="22" t="str">
        <f t="shared" si="59"/>
        <v/>
      </c>
      <c r="E49" s="91"/>
      <c r="F49" s="92"/>
      <c r="G49" s="92"/>
      <c r="H49" s="92"/>
      <c r="I49" s="92"/>
      <c r="J49" s="42" t="str">
        <f t="shared" si="60"/>
        <v/>
      </c>
      <c r="K49">
        <v>43</v>
      </c>
      <c r="L49" t="str">
        <f>IF(K49&lt;=K$6,VLOOKUP(K49,申込一覧表!Z:AA,2,0),"")</f>
        <v/>
      </c>
      <c r="M49">
        <f>IF(K49&lt;=K$6,VLOOKUP(K49,申込一覧表!Z:AB,3,0),0)</f>
        <v>0</v>
      </c>
      <c r="N49" s="24" t="str">
        <f t="shared" si="11"/>
        <v/>
      </c>
      <c r="O49" t="str">
        <f>IF(K49&lt;=K$6,VLOOKUP(K49,申込一覧表!Z:AG,8,0),"")</f>
        <v/>
      </c>
      <c r="P49" t="str">
        <f>IF(K49&lt;=K$6,VLOOKUP(K49,申込一覧表!Z:AD,5,0),"")</f>
        <v/>
      </c>
      <c r="Q49">
        <f t="shared" si="49"/>
        <v>56</v>
      </c>
      <c r="R49">
        <f t="shared" si="50"/>
        <v>56</v>
      </c>
      <c r="S49">
        <f t="shared" si="62"/>
        <v>28</v>
      </c>
      <c r="T49">
        <f t="shared" si="12"/>
        <v>0</v>
      </c>
      <c r="U49" t="str">
        <f t="shared" si="53"/>
        <v/>
      </c>
      <c r="V49" t="str">
        <f t="shared" si="53"/>
        <v/>
      </c>
      <c r="W49" t="str">
        <f t="shared" si="53"/>
        <v/>
      </c>
      <c r="X49" t="str">
        <f t="shared" si="53"/>
        <v/>
      </c>
      <c r="Y49" t="str">
        <f t="shared" si="54"/>
        <v/>
      </c>
      <c r="Z49" t="str">
        <f t="shared" si="54"/>
        <v/>
      </c>
      <c r="AA49" t="str">
        <f t="shared" si="54"/>
        <v/>
      </c>
      <c r="AB49" t="str">
        <f t="shared" si="54"/>
        <v/>
      </c>
      <c r="AC49" t="str">
        <f t="shared" si="55"/>
        <v/>
      </c>
      <c r="AD49" t="str">
        <f t="shared" si="55"/>
        <v/>
      </c>
      <c r="AE49" t="str">
        <f t="shared" si="55"/>
        <v/>
      </c>
      <c r="AF49" t="str">
        <f t="shared" si="55"/>
        <v/>
      </c>
      <c r="AG49">
        <v>43</v>
      </c>
      <c r="AH49" s="106" t="str">
        <f t="shared" si="56"/>
        <v/>
      </c>
      <c r="AI49">
        <f t="shared" si="61"/>
        <v>0</v>
      </c>
      <c r="AJ49">
        <f t="shared" si="57"/>
        <v>0</v>
      </c>
      <c r="AK49">
        <f t="shared" si="57"/>
        <v>0</v>
      </c>
      <c r="AL49">
        <f t="shared" si="57"/>
        <v>0</v>
      </c>
      <c r="AM49">
        <f t="shared" si="57"/>
        <v>0</v>
      </c>
      <c r="AN49">
        <f t="shared" si="57"/>
        <v>0</v>
      </c>
      <c r="AO49">
        <f t="shared" si="57"/>
        <v>0</v>
      </c>
      <c r="AP49">
        <f t="shared" si="57"/>
        <v>0</v>
      </c>
      <c r="AS49" t="str">
        <f t="shared" si="14"/>
        <v/>
      </c>
      <c r="AT49" t="str">
        <f t="shared" si="15"/>
        <v/>
      </c>
      <c r="AU49" t="str">
        <f t="shared" si="16"/>
        <v/>
      </c>
      <c r="AV49" t="str">
        <f t="shared" si="17"/>
        <v/>
      </c>
      <c r="AW49" s="4" t="str">
        <f t="shared" si="18"/>
        <v>999:99.99</v>
      </c>
    </row>
    <row r="50" spans="1:49" ht="14.25" customHeight="1">
      <c r="A50" s="25"/>
      <c r="B50" s="26"/>
      <c r="C50" s="105"/>
      <c r="D50" s="27"/>
      <c r="E50" s="28"/>
      <c r="F50" s="29"/>
      <c r="G50" s="29"/>
      <c r="H50" s="29"/>
      <c r="I50" s="29"/>
      <c r="J50" s="42"/>
      <c r="K50">
        <v>44</v>
      </c>
      <c r="L50" t="str">
        <f>IF(K50&lt;=K$6,VLOOKUP(K50,申込一覧表!Z:AA,2,0),"")</f>
        <v/>
      </c>
      <c r="M50">
        <f>IF(K50&lt;=K$6,VLOOKUP(K50,申込一覧表!Z:AB,3,0),0)</f>
        <v>0</v>
      </c>
      <c r="N50" s="24" t="str">
        <f t="shared" si="11"/>
        <v/>
      </c>
      <c r="O50" t="str">
        <f>IF(K50&lt;=K$6,VLOOKUP(K50,申込一覧表!Z:AG,8,0),"")</f>
        <v/>
      </c>
      <c r="P50" t="str">
        <f>IF(K50&lt;=K$6,VLOOKUP(K50,申込一覧表!Z:AD,5,0),"")</f>
        <v/>
      </c>
      <c r="Q50">
        <f t="shared" si="49"/>
        <v>56</v>
      </c>
      <c r="R50">
        <f t="shared" si="50"/>
        <v>56</v>
      </c>
      <c r="S50">
        <f t="shared" si="62"/>
        <v>28</v>
      </c>
      <c r="T50">
        <f t="shared" si="12"/>
        <v>0</v>
      </c>
      <c r="AG50">
        <v>44</v>
      </c>
      <c r="AH50" t="str">
        <f>IF(F50="","",IF(D50&lt;120,"119",IF(D50&lt;160,"120",IF(D50&lt;200,"160",IF(D50&lt;240,"200",IF(D50&lt;280,"240",IF(D50&lt;320,"280","320")))))))</f>
        <v/>
      </c>
      <c r="AI50">
        <f t="shared" ref="AI50:AP50" si="63">SUM(AI43:AI49)</f>
        <v>0</v>
      </c>
      <c r="AJ50">
        <f t="shared" si="63"/>
        <v>0</v>
      </c>
      <c r="AK50">
        <f t="shared" si="63"/>
        <v>0</v>
      </c>
      <c r="AL50">
        <f t="shared" si="63"/>
        <v>0</v>
      </c>
      <c r="AM50">
        <f t="shared" si="63"/>
        <v>0</v>
      </c>
      <c r="AN50">
        <f t="shared" si="63"/>
        <v>0</v>
      </c>
      <c r="AO50">
        <f t="shared" si="63"/>
        <v>0</v>
      </c>
      <c r="AP50">
        <f t="shared" si="63"/>
        <v>0</v>
      </c>
      <c r="AQ50">
        <f>MAX(AI50:AP50)</f>
        <v>0</v>
      </c>
      <c r="AR50">
        <f>SUM(AI50:AP50)</f>
        <v>0</v>
      </c>
      <c r="AS50" t="str">
        <f t="shared" si="14"/>
        <v/>
      </c>
      <c r="AT50" t="str">
        <f t="shared" si="15"/>
        <v/>
      </c>
      <c r="AU50" t="str">
        <f t="shared" si="16"/>
        <v/>
      </c>
      <c r="AV50" t="str">
        <f t="shared" si="17"/>
        <v/>
      </c>
      <c r="AW50" s="4"/>
    </row>
    <row r="51" spans="1:49" s="14" customFormat="1" ht="14.25" customHeight="1">
      <c r="A51" s="30" t="s">
        <v>64</v>
      </c>
      <c r="B51" s="19"/>
      <c r="C51" s="19"/>
      <c r="D51" s="19"/>
      <c r="E51" s="19"/>
      <c r="F51" s="20" t="str">
        <f>IF(AQ59&gt;1,"区分の重複があります!!","")</f>
        <v/>
      </c>
      <c r="G51" s="19"/>
      <c r="H51" s="19"/>
      <c r="I51" s="19"/>
      <c r="J51" s="42"/>
      <c r="K51">
        <v>45</v>
      </c>
      <c r="L51" t="str">
        <f>IF(K51&lt;=K$6,VLOOKUP(K51,申込一覧表!Z:AA,2,0),"")</f>
        <v/>
      </c>
      <c r="M51">
        <f>IF(K51&lt;=K$6,VLOOKUP(K51,申込一覧表!Z:AB,3,0),0)</f>
        <v>0</v>
      </c>
      <c r="N51" s="24" t="str">
        <f t="shared" si="11"/>
        <v/>
      </c>
      <c r="O51" t="str">
        <f>IF(K51&lt;=K$6,VLOOKUP(K51,申込一覧表!Z:AG,8,0),"")</f>
        <v/>
      </c>
      <c r="P51" t="str">
        <f>IF(K51&lt;=K$6,VLOOKUP(K51,申込一覧表!Z:AD,5,0),"")</f>
        <v/>
      </c>
      <c r="Q51">
        <f t="shared" si="49"/>
        <v>56</v>
      </c>
      <c r="R51">
        <f t="shared" si="50"/>
        <v>56</v>
      </c>
      <c r="S51">
        <f t="shared" si="62"/>
        <v>28</v>
      </c>
      <c r="T51">
        <f t="shared" si="12"/>
        <v>0</v>
      </c>
      <c r="U51"/>
      <c r="V51"/>
      <c r="W51"/>
      <c r="X51"/>
      <c r="Y51"/>
      <c r="Z51"/>
      <c r="AA51"/>
      <c r="AB51"/>
      <c r="AC51"/>
      <c r="AD51"/>
      <c r="AE51"/>
      <c r="AF51"/>
      <c r="AG51">
        <v>45</v>
      </c>
      <c r="AS51" t="str">
        <f t="shared" si="14"/>
        <v/>
      </c>
      <c r="AT51" t="str">
        <f t="shared" si="15"/>
        <v/>
      </c>
      <c r="AU51" t="str">
        <f t="shared" si="16"/>
        <v/>
      </c>
      <c r="AV51" t="str">
        <f t="shared" si="17"/>
        <v/>
      </c>
      <c r="AW51" s="4"/>
    </row>
    <row r="52" spans="1:49" ht="14.25" customHeight="1">
      <c r="A52" s="16" t="str">
        <f>IF(F52="","",1)</f>
        <v/>
      </c>
      <c r="B52" s="21" t="str">
        <f>IF(F52="","",リレーオーダー用紙!$N$4)</f>
        <v/>
      </c>
      <c r="C52" s="22" t="str">
        <f t="shared" ref="C52:C58" si="64">IF(D52="","",IF(D52&lt;120,119,FLOOR(D52,40)))</f>
        <v/>
      </c>
      <c r="D52" s="22" t="str">
        <f>IF(SUM(U52:X52)=0,"",SUM(U52:X52))</f>
        <v/>
      </c>
      <c r="E52" s="91"/>
      <c r="F52" s="92"/>
      <c r="G52" s="92"/>
      <c r="H52" s="92"/>
      <c r="I52" s="92"/>
      <c r="J52" s="42" t="str">
        <f t="shared" si="60"/>
        <v/>
      </c>
      <c r="K52">
        <v>46</v>
      </c>
      <c r="L52" t="str">
        <f>IF(K52&lt;=K$6,VLOOKUP(K52,申込一覧表!Z:AA,2,0),"")</f>
        <v/>
      </c>
      <c r="M52">
        <f>IF(K52&lt;=K$6,VLOOKUP(K52,申込一覧表!Z:AB,3,0),0)</f>
        <v>0</v>
      </c>
      <c r="N52" s="24" t="str">
        <f t="shared" si="11"/>
        <v/>
      </c>
      <c r="O52" t="str">
        <f>IF(K52&lt;=K$6,VLOOKUP(K52,申込一覧表!Z:AG,8,0),"")</f>
        <v/>
      </c>
      <c r="P52" t="str">
        <f>IF(K52&lt;=K$6,VLOOKUP(K52,申込一覧表!Z:AD,5,0),"")</f>
        <v/>
      </c>
      <c r="Q52">
        <f t="shared" si="49"/>
        <v>56</v>
      </c>
      <c r="R52">
        <f t="shared" si="50"/>
        <v>56</v>
      </c>
      <c r="S52">
        <f t="shared" si="62"/>
        <v>28</v>
      </c>
      <c r="T52">
        <f t="shared" si="12"/>
        <v>0</v>
      </c>
      <c r="U52" t="str">
        <f t="shared" ref="U52:X58" si="65">IF(F52="","",VLOOKUP(F52,$N$7:$O$87,2,0))</f>
        <v/>
      </c>
      <c r="V52" t="str">
        <f t="shared" si="65"/>
        <v/>
      </c>
      <c r="W52" t="str">
        <f t="shared" si="65"/>
        <v/>
      </c>
      <c r="X52" t="str">
        <f t="shared" si="65"/>
        <v/>
      </c>
      <c r="Y52" t="str">
        <f t="shared" ref="Y52:AB58" si="66">IF(F52="","",VLOOKUP(F52,$N$7:$P$87,3,0))</f>
        <v/>
      </c>
      <c r="Z52" t="str">
        <f t="shared" si="66"/>
        <v/>
      </c>
      <c r="AA52" t="str">
        <f t="shared" si="66"/>
        <v/>
      </c>
      <c r="AB52" t="str">
        <f t="shared" si="66"/>
        <v/>
      </c>
      <c r="AC52" t="str">
        <f t="shared" ref="AC52:AF58" si="67">IF(F52="","",VLOOKUP(F52,$N$7:$T$87,7,0))</f>
        <v/>
      </c>
      <c r="AD52" t="str">
        <f t="shared" si="67"/>
        <v/>
      </c>
      <c r="AE52" t="str">
        <f t="shared" si="67"/>
        <v/>
      </c>
      <c r="AF52" t="str">
        <f t="shared" si="67"/>
        <v/>
      </c>
      <c r="AG52">
        <v>46</v>
      </c>
      <c r="AH52" s="106" t="str">
        <f t="shared" ref="AH52:AH58" si="68">C52</f>
        <v/>
      </c>
      <c r="AI52">
        <f>IF(AI$6=$AH52,1,0)</f>
        <v>0</v>
      </c>
      <c r="AJ52">
        <f t="shared" ref="AJ52:AP58" si="69">IF(AJ$6=$AH52,1,0)</f>
        <v>0</v>
      </c>
      <c r="AK52">
        <f t="shared" si="69"/>
        <v>0</v>
      </c>
      <c r="AL52">
        <f t="shared" si="69"/>
        <v>0</v>
      </c>
      <c r="AM52">
        <f t="shared" si="69"/>
        <v>0</v>
      </c>
      <c r="AN52">
        <f t="shared" si="69"/>
        <v>0</v>
      </c>
      <c r="AO52">
        <f t="shared" si="69"/>
        <v>0</v>
      </c>
      <c r="AP52">
        <f t="shared" si="69"/>
        <v>0</v>
      </c>
      <c r="AS52" t="str">
        <f t="shared" si="14"/>
        <v/>
      </c>
      <c r="AT52" t="str">
        <f t="shared" si="15"/>
        <v/>
      </c>
      <c r="AU52" t="str">
        <f t="shared" si="16"/>
        <v/>
      </c>
      <c r="AV52" t="str">
        <f t="shared" si="17"/>
        <v/>
      </c>
      <c r="AW52" s="4" t="str">
        <f t="shared" si="18"/>
        <v>999:99.99</v>
      </c>
    </row>
    <row r="53" spans="1:49" ht="14.25" customHeight="1">
      <c r="A53" s="16" t="str">
        <f t="shared" ref="A53:A58" si="70">IF(F53="","",A52+1)</f>
        <v/>
      </c>
      <c r="B53" s="21" t="str">
        <f>IF(F53="","",リレーオーダー用紙!$N$4)</f>
        <v/>
      </c>
      <c r="C53" s="22" t="str">
        <f t="shared" si="64"/>
        <v/>
      </c>
      <c r="D53" s="22" t="str">
        <f t="shared" ref="D53:D58" si="71">IF(SUM(U53:X53)=0,"",SUM(U53:X53))</f>
        <v/>
      </c>
      <c r="E53" s="91"/>
      <c r="F53" s="92"/>
      <c r="G53" s="92"/>
      <c r="H53" s="92"/>
      <c r="I53" s="92"/>
      <c r="J53" s="42" t="str">
        <f t="shared" si="60"/>
        <v/>
      </c>
      <c r="K53">
        <v>47</v>
      </c>
      <c r="L53" t="str">
        <f>IF(K53&lt;=K$6,VLOOKUP(K53,申込一覧表!Z:AA,2,0),"")</f>
        <v/>
      </c>
      <c r="M53">
        <f>IF(K53&lt;=K$6,VLOOKUP(K53,申込一覧表!Z:AB,3,0),0)</f>
        <v>0</v>
      </c>
      <c r="N53" s="24" t="str">
        <f t="shared" si="11"/>
        <v/>
      </c>
      <c r="O53" t="str">
        <f>IF(K53&lt;=K$6,VLOOKUP(K53,申込一覧表!Z:AG,8,0),"")</f>
        <v/>
      </c>
      <c r="P53" t="str">
        <f>IF(K53&lt;=K$6,VLOOKUP(K53,申込一覧表!Z:AD,5,0),"")</f>
        <v/>
      </c>
      <c r="Q53">
        <f t="shared" si="49"/>
        <v>56</v>
      </c>
      <c r="R53">
        <f t="shared" si="50"/>
        <v>56</v>
      </c>
      <c r="S53">
        <f t="shared" si="62"/>
        <v>28</v>
      </c>
      <c r="T53">
        <f t="shared" si="12"/>
        <v>0</v>
      </c>
      <c r="U53" t="str">
        <f t="shared" si="65"/>
        <v/>
      </c>
      <c r="V53" t="str">
        <f t="shared" si="65"/>
        <v/>
      </c>
      <c r="W53" t="str">
        <f t="shared" si="65"/>
        <v/>
      </c>
      <c r="X53" t="str">
        <f t="shared" si="65"/>
        <v/>
      </c>
      <c r="Y53" t="str">
        <f t="shared" si="66"/>
        <v/>
      </c>
      <c r="Z53" t="str">
        <f t="shared" si="66"/>
        <v/>
      </c>
      <c r="AA53" t="str">
        <f t="shared" si="66"/>
        <v/>
      </c>
      <c r="AB53" t="str">
        <f t="shared" si="66"/>
        <v/>
      </c>
      <c r="AC53" t="str">
        <f t="shared" si="67"/>
        <v/>
      </c>
      <c r="AD53" t="str">
        <f t="shared" si="67"/>
        <v/>
      </c>
      <c r="AE53" t="str">
        <f t="shared" si="67"/>
        <v/>
      </c>
      <c r="AF53" t="str">
        <f t="shared" si="67"/>
        <v/>
      </c>
      <c r="AG53">
        <v>47</v>
      </c>
      <c r="AH53" s="106" t="str">
        <f t="shared" si="68"/>
        <v/>
      </c>
      <c r="AI53">
        <f t="shared" ref="AI53:AI58" si="72">IF(AI$6=$AH53,1,0)</f>
        <v>0</v>
      </c>
      <c r="AJ53">
        <f t="shared" si="69"/>
        <v>0</v>
      </c>
      <c r="AK53">
        <f t="shared" si="69"/>
        <v>0</v>
      </c>
      <c r="AL53">
        <f t="shared" si="69"/>
        <v>0</v>
      </c>
      <c r="AM53">
        <f t="shared" si="69"/>
        <v>0</v>
      </c>
      <c r="AN53">
        <f t="shared" si="69"/>
        <v>0</v>
      </c>
      <c r="AO53">
        <f t="shared" si="69"/>
        <v>0</v>
      </c>
      <c r="AP53">
        <f t="shared" si="69"/>
        <v>0</v>
      </c>
      <c r="AS53" t="str">
        <f t="shared" si="14"/>
        <v/>
      </c>
      <c r="AT53" t="str">
        <f t="shared" si="15"/>
        <v/>
      </c>
      <c r="AU53" t="str">
        <f t="shared" si="16"/>
        <v/>
      </c>
      <c r="AV53" t="str">
        <f t="shared" si="17"/>
        <v/>
      </c>
      <c r="AW53" s="4" t="str">
        <f t="shared" si="18"/>
        <v>999:99.99</v>
      </c>
    </row>
    <row r="54" spans="1:49" ht="14.25" customHeight="1">
      <c r="A54" s="16" t="str">
        <f t="shared" si="70"/>
        <v/>
      </c>
      <c r="B54" s="21" t="str">
        <f>IF(F54="","",リレーオーダー用紙!$N$4)</f>
        <v/>
      </c>
      <c r="C54" s="22" t="str">
        <f t="shared" si="64"/>
        <v/>
      </c>
      <c r="D54" s="22" t="str">
        <f t="shared" si="71"/>
        <v/>
      </c>
      <c r="E54" s="91"/>
      <c r="F54" s="92"/>
      <c r="G54" s="92"/>
      <c r="H54" s="92"/>
      <c r="I54" s="92"/>
      <c r="J54" s="42" t="str">
        <f t="shared" si="60"/>
        <v/>
      </c>
      <c r="K54">
        <v>48</v>
      </c>
      <c r="L54" t="str">
        <f>IF(K54&lt;=K$6,VLOOKUP(K54,申込一覧表!Z:AA,2,0),"")</f>
        <v/>
      </c>
      <c r="M54">
        <f>IF(K54&lt;=K$6,VLOOKUP(K54,申込一覧表!Z:AB,3,0),0)</f>
        <v>0</v>
      </c>
      <c r="N54" s="24" t="str">
        <f t="shared" si="11"/>
        <v/>
      </c>
      <c r="O54" t="str">
        <f>IF(K54&lt;=K$6,VLOOKUP(K54,申込一覧表!Z:AG,8,0),"")</f>
        <v/>
      </c>
      <c r="P54" t="str">
        <f>IF(K54&lt;=K$6,VLOOKUP(K54,申込一覧表!Z:AD,5,0),"")</f>
        <v/>
      </c>
      <c r="Q54">
        <f t="shared" si="49"/>
        <v>56</v>
      </c>
      <c r="R54">
        <f t="shared" si="50"/>
        <v>56</v>
      </c>
      <c r="S54">
        <f t="shared" si="62"/>
        <v>28</v>
      </c>
      <c r="T54">
        <f t="shared" si="12"/>
        <v>0</v>
      </c>
      <c r="U54" t="str">
        <f t="shared" si="65"/>
        <v/>
      </c>
      <c r="V54" t="str">
        <f t="shared" si="65"/>
        <v/>
      </c>
      <c r="W54" t="str">
        <f t="shared" si="65"/>
        <v/>
      </c>
      <c r="X54" t="str">
        <f t="shared" si="65"/>
        <v/>
      </c>
      <c r="Y54" t="str">
        <f t="shared" si="66"/>
        <v/>
      </c>
      <c r="Z54" t="str">
        <f t="shared" si="66"/>
        <v/>
      </c>
      <c r="AA54" t="str">
        <f t="shared" si="66"/>
        <v/>
      </c>
      <c r="AB54" t="str">
        <f t="shared" si="66"/>
        <v/>
      </c>
      <c r="AC54" t="str">
        <f t="shared" si="67"/>
        <v/>
      </c>
      <c r="AD54" t="str">
        <f t="shared" si="67"/>
        <v/>
      </c>
      <c r="AE54" t="str">
        <f t="shared" si="67"/>
        <v/>
      </c>
      <c r="AF54" t="str">
        <f t="shared" si="67"/>
        <v/>
      </c>
      <c r="AG54">
        <v>48</v>
      </c>
      <c r="AH54" s="106" t="str">
        <f t="shared" si="68"/>
        <v/>
      </c>
      <c r="AI54">
        <f t="shared" si="72"/>
        <v>0</v>
      </c>
      <c r="AJ54">
        <f t="shared" si="69"/>
        <v>0</v>
      </c>
      <c r="AK54">
        <f t="shared" si="69"/>
        <v>0</v>
      </c>
      <c r="AL54">
        <f t="shared" si="69"/>
        <v>0</v>
      </c>
      <c r="AM54">
        <f t="shared" si="69"/>
        <v>0</v>
      </c>
      <c r="AN54">
        <f t="shared" si="69"/>
        <v>0</v>
      </c>
      <c r="AO54">
        <f t="shared" si="69"/>
        <v>0</v>
      </c>
      <c r="AP54">
        <f t="shared" si="69"/>
        <v>0</v>
      </c>
      <c r="AS54" t="str">
        <f t="shared" si="14"/>
        <v/>
      </c>
      <c r="AT54" t="str">
        <f t="shared" si="15"/>
        <v/>
      </c>
      <c r="AU54" t="str">
        <f t="shared" si="16"/>
        <v/>
      </c>
      <c r="AV54" t="str">
        <f t="shared" si="17"/>
        <v/>
      </c>
      <c r="AW54" s="4" t="str">
        <f t="shared" si="18"/>
        <v>999:99.99</v>
      </c>
    </row>
    <row r="55" spans="1:49" ht="14.25" customHeight="1">
      <c r="A55" s="16" t="str">
        <f t="shared" si="70"/>
        <v/>
      </c>
      <c r="B55" s="21" t="str">
        <f>IF(F55="","",リレーオーダー用紙!$N$4)</f>
        <v/>
      </c>
      <c r="C55" s="22" t="str">
        <f t="shared" si="64"/>
        <v/>
      </c>
      <c r="D55" s="22" t="str">
        <f t="shared" si="71"/>
        <v/>
      </c>
      <c r="E55" s="91"/>
      <c r="F55" s="92"/>
      <c r="G55" s="92"/>
      <c r="H55" s="92"/>
      <c r="I55" s="92"/>
      <c r="J55" s="42" t="str">
        <f t="shared" si="60"/>
        <v/>
      </c>
      <c r="K55">
        <v>49</v>
      </c>
      <c r="L55" t="str">
        <f>IF(K55&lt;=K$6,VLOOKUP(K55,申込一覧表!Z:AA,2,0),"")</f>
        <v/>
      </c>
      <c r="M55">
        <f>IF(K55&lt;=K$6,VLOOKUP(K55,申込一覧表!Z:AB,3,0),0)</f>
        <v>0</v>
      </c>
      <c r="N55" s="24" t="str">
        <f t="shared" si="11"/>
        <v/>
      </c>
      <c r="O55" t="str">
        <f>IF(K55&lt;=K$6,VLOOKUP(K55,申込一覧表!Z:AG,8,0),"")</f>
        <v/>
      </c>
      <c r="P55" t="str">
        <f>IF(K55&lt;=K$6,VLOOKUP(K55,申込一覧表!Z:AD,5,0),"")</f>
        <v/>
      </c>
      <c r="Q55">
        <f t="shared" si="49"/>
        <v>56</v>
      </c>
      <c r="R55">
        <f t="shared" si="50"/>
        <v>56</v>
      </c>
      <c r="S55">
        <f t="shared" si="62"/>
        <v>28</v>
      </c>
      <c r="T55">
        <f t="shared" si="12"/>
        <v>0</v>
      </c>
      <c r="U55" t="str">
        <f t="shared" si="65"/>
        <v/>
      </c>
      <c r="V55" t="str">
        <f t="shared" si="65"/>
        <v/>
      </c>
      <c r="W55" t="str">
        <f t="shared" si="65"/>
        <v/>
      </c>
      <c r="X55" t="str">
        <f t="shared" si="65"/>
        <v/>
      </c>
      <c r="Y55" t="str">
        <f t="shared" si="66"/>
        <v/>
      </c>
      <c r="Z55" t="str">
        <f t="shared" si="66"/>
        <v/>
      </c>
      <c r="AA55" t="str">
        <f t="shared" si="66"/>
        <v/>
      </c>
      <c r="AB55" t="str">
        <f t="shared" si="66"/>
        <v/>
      </c>
      <c r="AC55" t="str">
        <f t="shared" si="67"/>
        <v/>
      </c>
      <c r="AD55" t="str">
        <f t="shared" si="67"/>
        <v/>
      </c>
      <c r="AE55" t="str">
        <f t="shared" si="67"/>
        <v/>
      </c>
      <c r="AF55" t="str">
        <f t="shared" si="67"/>
        <v/>
      </c>
      <c r="AG55">
        <v>49</v>
      </c>
      <c r="AH55" s="106" t="str">
        <f t="shared" si="68"/>
        <v/>
      </c>
      <c r="AI55">
        <f t="shared" si="72"/>
        <v>0</v>
      </c>
      <c r="AJ55">
        <f t="shared" si="69"/>
        <v>0</v>
      </c>
      <c r="AK55">
        <f t="shared" si="69"/>
        <v>0</v>
      </c>
      <c r="AL55">
        <f t="shared" si="69"/>
        <v>0</v>
      </c>
      <c r="AM55">
        <f t="shared" si="69"/>
        <v>0</v>
      </c>
      <c r="AN55">
        <f t="shared" si="69"/>
        <v>0</v>
      </c>
      <c r="AO55">
        <f t="shared" si="69"/>
        <v>0</v>
      </c>
      <c r="AP55">
        <f t="shared" si="69"/>
        <v>0</v>
      </c>
      <c r="AS55" t="str">
        <f t="shared" si="14"/>
        <v/>
      </c>
      <c r="AT55" t="str">
        <f t="shared" si="15"/>
        <v/>
      </c>
      <c r="AU55" t="str">
        <f t="shared" si="16"/>
        <v/>
      </c>
      <c r="AV55" t="str">
        <f t="shared" si="17"/>
        <v/>
      </c>
      <c r="AW55" s="4" t="str">
        <f t="shared" si="18"/>
        <v>999:99.99</v>
      </c>
    </row>
    <row r="56" spans="1:49" ht="14.25" customHeight="1">
      <c r="A56" s="16" t="str">
        <f t="shared" si="70"/>
        <v/>
      </c>
      <c r="B56" s="21" t="str">
        <f>IF(F56="","",リレーオーダー用紙!$N$4)</f>
        <v/>
      </c>
      <c r="C56" s="22" t="str">
        <f t="shared" si="64"/>
        <v/>
      </c>
      <c r="D56" s="22" t="str">
        <f t="shared" si="71"/>
        <v/>
      </c>
      <c r="E56" s="91"/>
      <c r="F56" s="92"/>
      <c r="G56" s="92"/>
      <c r="H56" s="92"/>
      <c r="I56" s="92"/>
      <c r="J56" s="42" t="str">
        <f t="shared" si="60"/>
        <v/>
      </c>
      <c r="K56">
        <v>50</v>
      </c>
      <c r="L56" t="str">
        <f>IF(K56&lt;=K$6,VLOOKUP(K56,申込一覧表!Z:AA,2,0),"")</f>
        <v/>
      </c>
      <c r="M56">
        <f>IF(K56&lt;=K$6,VLOOKUP(K56,申込一覧表!Z:AB,3,0),0)</f>
        <v>0</v>
      </c>
      <c r="N56" s="24" t="str">
        <f t="shared" si="11"/>
        <v/>
      </c>
      <c r="O56" t="str">
        <f>IF(K56&lt;=K$6,VLOOKUP(K56,申込一覧表!Z:AG,8,0),"")</f>
        <v/>
      </c>
      <c r="P56" t="str">
        <f>IF(K56&lt;=K$6,VLOOKUP(K56,申込一覧表!Z:AD,5,0),"")</f>
        <v/>
      </c>
      <c r="Q56">
        <f t="shared" si="49"/>
        <v>56</v>
      </c>
      <c r="R56">
        <f t="shared" si="50"/>
        <v>56</v>
      </c>
      <c r="S56">
        <f t="shared" si="62"/>
        <v>28</v>
      </c>
      <c r="T56">
        <f t="shared" si="12"/>
        <v>0</v>
      </c>
      <c r="U56" t="str">
        <f t="shared" si="65"/>
        <v/>
      </c>
      <c r="V56" t="str">
        <f t="shared" si="65"/>
        <v/>
      </c>
      <c r="W56" t="str">
        <f t="shared" si="65"/>
        <v/>
      </c>
      <c r="X56" t="str">
        <f t="shared" si="65"/>
        <v/>
      </c>
      <c r="Y56" t="str">
        <f t="shared" si="66"/>
        <v/>
      </c>
      <c r="Z56" t="str">
        <f t="shared" si="66"/>
        <v/>
      </c>
      <c r="AA56" t="str">
        <f t="shared" si="66"/>
        <v/>
      </c>
      <c r="AB56" t="str">
        <f t="shared" si="66"/>
        <v/>
      </c>
      <c r="AC56" t="str">
        <f t="shared" si="67"/>
        <v/>
      </c>
      <c r="AD56" t="str">
        <f t="shared" si="67"/>
        <v/>
      </c>
      <c r="AE56" t="str">
        <f t="shared" si="67"/>
        <v/>
      </c>
      <c r="AF56" t="str">
        <f t="shared" si="67"/>
        <v/>
      </c>
      <c r="AG56">
        <v>50</v>
      </c>
      <c r="AH56" s="106" t="str">
        <f t="shared" si="68"/>
        <v/>
      </c>
      <c r="AI56">
        <f t="shared" si="72"/>
        <v>0</v>
      </c>
      <c r="AJ56">
        <f t="shared" si="69"/>
        <v>0</v>
      </c>
      <c r="AK56">
        <f t="shared" si="69"/>
        <v>0</v>
      </c>
      <c r="AL56">
        <f t="shared" si="69"/>
        <v>0</v>
      </c>
      <c r="AM56">
        <f t="shared" si="69"/>
        <v>0</v>
      </c>
      <c r="AN56">
        <f t="shared" si="69"/>
        <v>0</v>
      </c>
      <c r="AO56">
        <f t="shared" si="69"/>
        <v>0</v>
      </c>
      <c r="AP56">
        <f t="shared" si="69"/>
        <v>0</v>
      </c>
      <c r="AS56" t="str">
        <f t="shared" si="14"/>
        <v/>
      </c>
      <c r="AT56" t="str">
        <f t="shared" si="15"/>
        <v/>
      </c>
      <c r="AU56" t="str">
        <f t="shared" si="16"/>
        <v/>
      </c>
      <c r="AV56" t="str">
        <f t="shared" si="17"/>
        <v/>
      </c>
      <c r="AW56" s="4" t="str">
        <f t="shared" si="18"/>
        <v>999:99.99</v>
      </c>
    </row>
    <row r="57" spans="1:49" ht="14.25" customHeight="1">
      <c r="A57" s="16" t="str">
        <f t="shared" si="70"/>
        <v/>
      </c>
      <c r="B57" s="21" t="str">
        <f>IF(F57="","",リレーオーダー用紙!$N$4)</f>
        <v/>
      </c>
      <c r="C57" s="22" t="str">
        <f t="shared" si="64"/>
        <v/>
      </c>
      <c r="D57" s="22" t="str">
        <f t="shared" si="71"/>
        <v/>
      </c>
      <c r="E57" s="91"/>
      <c r="F57" s="92"/>
      <c r="G57" s="92"/>
      <c r="H57" s="92"/>
      <c r="I57" s="92"/>
      <c r="J57" s="42" t="str">
        <f t="shared" si="60"/>
        <v/>
      </c>
      <c r="K57">
        <v>51</v>
      </c>
      <c r="L57" t="str">
        <f>IF(K57&lt;=K$6,VLOOKUP(K57,申込一覧表!Z:AA,2,0),"")</f>
        <v/>
      </c>
      <c r="M57">
        <f>IF(K57&lt;=K$6,VLOOKUP(K57,申込一覧表!Z:AB,3,0),0)</f>
        <v>0</v>
      </c>
      <c r="N57" s="24" t="str">
        <f t="shared" si="11"/>
        <v/>
      </c>
      <c r="O57" t="str">
        <f>IF(K57&lt;=K$6,VLOOKUP(K57,申込一覧表!Z:AG,8,0),"")</f>
        <v/>
      </c>
      <c r="P57" t="str">
        <f>IF(K57&lt;=K$6,VLOOKUP(K57,申込一覧表!Z:AD,5,0),"")</f>
        <v/>
      </c>
      <c r="Q57">
        <f t="shared" si="49"/>
        <v>56</v>
      </c>
      <c r="R57">
        <f t="shared" si="50"/>
        <v>56</v>
      </c>
      <c r="S57">
        <f t="shared" si="62"/>
        <v>28</v>
      </c>
      <c r="T57">
        <f t="shared" si="12"/>
        <v>0</v>
      </c>
      <c r="U57" t="str">
        <f t="shared" si="65"/>
        <v/>
      </c>
      <c r="V57" t="str">
        <f t="shared" si="65"/>
        <v/>
      </c>
      <c r="W57" t="str">
        <f t="shared" si="65"/>
        <v/>
      </c>
      <c r="X57" t="str">
        <f t="shared" si="65"/>
        <v/>
      </c>
      <c r="Y57" t="str">
        <f t="shared" si="66"/>
        <v/>
      </c>
      <c r="Z57" t="str">
        <f t="shared" si="66"/>
        <v/>
      </c>
      <c r="AA57" t="str">
        <f t="shared" si="66"/>
        <v/>
      </c>
      <c r="AB57" t="str">
        <f t="shared" si="66"/>
        <v/>
      </c>
      <c r="AC57" t="str">
        <f t="shared" si="67"/>
        <v/>
      </c>
      <c r="AD57" t="str">
        <f t="shared" si="67"/>
        <v/>
      </c>
      <c r="AE57" t="str">
        <f t="shared" si="67"/>
        <v/>
      </c>
      <c r="AF57" t="str">
        <f t="shared" si="67"/>
        <v/>
      </c>
      <c r="AG57">
        <v>51</v>
      </c>
      <c r="AH57" s="106" t="str">
        <f t="shared" si="68"/>
        <v/>
      </c>
      <c r="AI57">
        <f t="shared" si="72"/>
        <v>0</v>
      </c>
      <c r="AJ57">
        <f t="shared" si="69"/>
        <v>0</v>
      </c>
      <c r="AK57">
        <f t="shared" si="69"/>
        <v>0</v>
      </c>
      <c r="AL57">
        <f t="shared" si="69"/>
        <v>0</v>
      </c>
      <c r="AM57">
        <f t="shared" si="69"/>
        <v>0</v>
      </c>
      <c r="AN57">
        <f t="shared" si="69"/>
        <v>0</v>
      </c>
      <c r="AO57">
        <f t="shared" si="69"/>
        <v>0</v>
      </c>
      <c r="AP57">
        <f t="shared" si="69"/>
        <v>0</v>
      </c>
      <c r="AS57" t="str">
        <f t="shared" si="14"/>
        <v/>
      </c>
      <c r="AT57" t="str">
        <f t="shared" si="15"/>
        <v/>
      </c>
      <c r="AU57" t="str">
        <f t="shared" si="16"/>
        <v/>
      </c>
      <c r="AV57" t="str">
        <f t="shared" si="17"/>
        <v/>
      </c>
      <c r="AW57" s="4" t="str">
        <f t="shared" si="18"/>
        <v>999:99.99</v>
      </c>
    </row>
    <row r="58" spans="1:49" ht="14.25" customHeight="1">
      <c r="A58" s="16" t="str">
        <f t="shared" si="70"/>
        <v/>
      </c>
      <c r="B58" s="21" t="str">
        <f>IF(F58="","",リレーオーダー用紙!$N$4)</f>
        <v/>
      </c>
      <c r="C58" s="22" t="str">
        <f t="shared" si="64"/>
        <v/>
      </c>
      <c r="D58" s="22" t="str">
        <f t="shared" si="71"/>
        <v/>
      </c>
      <c r="E58" s="91"/>
      <c r="F58" s="92"/>
      <c r="G58" s="92"/>
      <c r="H58" s="92"/>
      <c r="I58" s="92"/>
      <c r="J58" s="42" t="str">
        <f t="shared" si="60"/>
        <v/>
      </c>
      <c r="K58">
        <v>52</v>
      </c>
      <c r="L58" t="str">
        <f>IF(K58&lt;=K$6,VLOOKUP(K58,申込一覧表!Z:AA,2,0),"")</f>
        <v/>
      </c>
      <c r="M58">
        <f>IF(K58&lt;=K$6,VLOOKUP(K58,申込一覧表!Z:AB,3,0),0)</f>
        <v>0</v>
      </c>
      <c r="N58" s="24" t="str">
        <f t="shared" si="11"/>
        <v/>
      </c>
      <c r="O58" t="str">
        <f>IF(K58&lt;=K$6,VLOOKUP(K58,申込一覧表!Z:AG,8,0),"")</f>
        <v/>
      </c>
      <c r="P58" t="str">
        <f>IF(K58&lt;=K$6,VLOOKUP(K58,申込一覧表!Z:AD,5,0),"")</f>
        <v/>
      </c>
      <c r="Q58">
        <f t="shared" si="49"/>
        <v>56</v>
      </c>
      <c r="R58">
        <f t="shared" si="50"/>
        <v>56</v>
      </c>
      <c r="S58">
        <f t="shared" si="62"/>
        <v>28</v>
      </c>
      <c r="T58">
        <f t="shared" si="12"/>
        <v>0</v>
      </c>
      <c r="U58" t="str">
        <f t="shared" si="65"/>
        <v/>
      </c>
      <c r="V58" t="str">
        <f t="shared" si="65"/>
        <v/>
      </c>
      <c r="W58" t="str">
        <f t="shared" si="65"/>
        <v/>
      </c>
      <c r="X58" t="str">
        <f t="shared" si="65"/>
        <v/>
      </c>
      <c r="Y58" t="str">
        <f t="shared" si="66"/>
        <v/>
      </c>
      <c r="Z58" t="str">
        <f t="shared" si="66"/>
        <v/>
      </c>
      <c r="AA58" t="str">
        <f t="shared" si="66"/>
        <v/>
      </c>
      <c r="AB58" t="str">
        <f t="shared" si="66"/>
        <v/>
      </c>
      <c r="AC58" t="str">
        <f t="shared" si="67"/>
        <v/>
      </c>
      <c r="AD58" t="str">
        <f t="shared" si="67"/>
        <v/>
      </c>
      <c r="AE58" t="str">
        <f t="shared" si="67"/>
        <v/>
      </c>
      <c r="AF58" t="str">
        <f t="shared" si="67"/>
        <v/>
      </c>
      <c r="AG58">
        <v>52</v>
      </c>
      <c r="AH58" s="106" t="str">
        <f t="shared" si="68"/>
        <v/>
      </c>
      <c r="AI58">
        <f t="shared" si="72"/>
        <v>0</v>
      </c>
      <c r="AJ58">
        <f t="shared" si="69"/>
        <v>0</v>
      </c>
      <c r="AK58">
        <f t="shared" si="69"/>
        <v>0</v>
      </c>
      <c r="AL58">
        <f t="shared" si="69"/>
        <v>0</v>
      </c>
      <c r="AM58">
        <f t="shared" si="69"/>
        <v>0</v>
      </c>
      <c r="AN58">
        <f t="shared" si="69"/>
        <v>0</v>
      </c>
      <c r="AO58">
        <f t="shared" si="69"/>
        <v>0</v>
      </c>
      <c r="AP58">
        <f t="shared" si="69"/>
        <v>0</v>
      </c>
      <c r="AS58" t="str">
        <f t="shared" si="14"/>
        <v/>
      </c>
      <c r="AT58" t="str">
        <f t="shared" si="15"/>
        <v/>
      </c>
      <c r="AU58" t="str">
        <f t="shared" si="16"/>
        <v/>
      </c>
      <c r="AV58" t="str">
        <f t="shared" si="17"/>
        <v/>
      </c>
      <c r="AW58" s="4" t="str">
        <f t="shared" si="18"/>
        <v>999:99.99</v>
      </c>
    </row>
    <row r="59" spans="1:49" ht="14.25" customHeight="1">
      <c r="K59">
        <v>53</v>
      </c>
      <c r="L59" t="str">
        <f>IF(K59&lt;=K$6,VLOOKUP(K59,申込一覧表!Z:AA,2,0),"")</f>
        <v/>
      </c>
      <c r="M59">
        <f>IF(K59&lt;=K$6,VLOOKUP(K59,申込一覧表!Z:AB,3,0),0)</f>
        <v>0</v>
      </c>
      <c r="N59" s="24" t="str">
        <f t="shared" si="11"/>
        <v/>
      </c>
      <c r="O59" t="str">
        <f>IF(K59&lt;=K$6,VLOOKUP(K59,申込一覧表!Z:AG,8,0),"")</f>
        <v/>
      </c>
      <c r="P59" t="str">
        <f>IF(K59&lt;=K$6,VLOOKUP(K59,申込一覧表!Z:AD,5,0),"")</f>
        <v/>
      </c>
      <c r="Q59">
        <f t="shared" si="49"/>
        <v>56</v>
      </c>
      <c r="R59">
        <f t="shared" si="50"/>
        <v>56</v>
      </c>
      <c r="S59">
        <f t="shared" si="62"/>
        <v>28</v>
      </c>
      <c r="T59">
        <f t="shared" si="12"/>
        <v>0</v>
      </c>
      <c r="AG59">
        <v>53</v>
      </c>
      <c r="AH59" t="str">
        <f>IF(F59="","",IF(D59&lt;120,"119",IF(D59&lt;160,"120",IF(D59&lt;200,"160",IF(D59&lt;240,"200",IF(D59&lt;280,"240",IF(D59&lt;320,"280","320")))))))</f>
        <v/>
      </c>
      <c r="AI59">
        <f t="shared" ref="AI59:AP59" si="73">SUM(AI52:AI58)</f>
        <v>0</v>
      </c>
      <c r="AJ59">
        <f t="shared" si="73"/>
        <v>0</v>
      </c>
      <c r="AK59">
        <f t="shared" si="73"/>
        <v>0</v>
      </c>
      <c r="AL59">
        <f t="shared" si="73"/>
        <v>0</v>
      </c>
      <c r="AM59">
        <f t="shared" si="73"/>
        <v>0</v>
      </c>
      <c r="AN59">
        <f t="shared" si="73"/>
        <v>0</v>
      </c>
      <c r="AO59">
        <f t="shared" si="73"/>
        <v>0</v>
      </c>
      <c r="AP59">
        <f t="shared" si="73"/>
        <v>0</v>
      </c>
      <c r="AQ59">
        <f>MAX(AI59:AP59)</f>
        <v>0</v>
      </c>
      <c r="AR59">
        <f>SUM(AI59:AP59)</f>
        <v>0</v>
      </c>
      <c r="AV59" t="str">
        <f t="shared" si="17"/>
        <v/>
      </c>
    </row>
    <row r="60" spans="1:49" ht="14.25" customHeight="1">
      <c r="K60">
        <v>54</v>
      </c>
      <c r="L60" t="str">
        <f>IF(K60&lt;=K$6,VLOOKUP(K60,申込一覧表!Z:AA,2,0),"")</f>
        <v/>
      </c>
      <c r="M60">
        <f>IF(K60&lt;=K$6,VLOOKUP(K60,申込一覧表!Z:AB,3,0),0)</f>
        <v>0</v>
      </c>
      <c r="N60" s="24" t="str">
        <f t="shared" si="11"/>
        <v/>
      </c>
      <c r="O60" t="str">
        <f>IF(K60&lt;=K$6,VLOOKUP(K60,申込一覧表!Z:AG,8,0),"")</f>
        <v/>
      </c>
      <c r="P60" t="str">
        <f>IF(K60&lt;=K$6,VLOOKUP(K60,申込一覧表!Z:AD,5,0),"")</f>
        <v/>
      </c>
      <c r="Q60">
        <f t="shared" si="49"/>
        <v>56</v>
      </c>
      <c r="R60">
        <f t="shared" si="50"/>
        <v>56</v>
      </c>
      <c r="S60">
        <f t="shared" si="62"/>
        <v>28</v>
      </c>
      <c r="T60">
        <f t="shared" si="12"/>
        <v>0</v>
      </c>
      <c r="AG60">
        <v>54</v>
      </c>
    </row>
    <row r="61" spans="1:49" ht="14.25" customHeight="1">
      <c r="K61">
        <v>55</v>
      </c>
      <c r="L61" t="str">
        <f>IF(K61&lt;=K$6,VLOOKUP(K61,申込一覧表!Z:AA,2,0),"")</f>
        <v/>
      </c>
      <c r="M61">
        <f>IF(K61&lt;=K$6,VLOOKUP(K61,申込一覧表!Z:AB,3,0),0)</f>
        <v>0</v>
      </c>
      <c r="N61" s="24" t="str">
        <f t="shared" si="11"/>
        <v/>
      </c>
      <c r="O61" t="str">
        <f>IF(K61&lt;=K$6,VLOOKUP(K61,申込一覧表!Z:AG,8,0),"")</f>
        <v/>
      </c>
      <c r="P61" t="str">
        <f>IF(K61&lt;=K$6,VLOOKUP(K61,申込一覧表!Z:AD,5,0),"")</f>
        <v/>
      </c>
      <c r="Q61">
        <f t="shared" si="49"/>
        <v>56</v>
      </c>
      <c r="R61">
        <f t="shared" si="50"/>
        <v>56</v>
      </c>
      <c r="S61">
        <f t="shared" si="62"/>
        <v>28</v>
      </c>
      <c r="T61">
        <f t="shared" si="12"/>
        <v>0</v>
      </c>
      <c r="AG61">
        <v>55</v>
      </c>
    </row>
    <row r="62" spans="1:49" ht="14.25" customHeight="1">
      <c r="K62">
        <v>56</v>
      </c>
      <c r="L62" t="str">
        <f>IF(K62&lt;=K$6,VLOOKUP(K62,申込一覧表!Z:AA,2,0),"")</f>
        <v/>
      </c>
      <c r="M62">
        <f>IF(K62&lt;=K$6,VLOOKUP(K62,申込一覧表!Z:AB,3,0),0)</f>
        <v>0</v>
      </c>
      <c r="N62" s="24" t="str">
        <f t="shared" si="11"/>
        <v/>
      </c>
      <c r="O62" t="str">
        <f>IF(K62&lt;=K$6,VLOOKUP(K62,申込一覧表!Z:AG,8,0),"")</f>
        <v/>
      </c>
      <c r="P62" t="str">
        <f>IF(K62&lt;=K$6,VLOOKUP(K62,申込一覧表!Z:AD,5,0),"")</f>
        <v/>
      </c>
      <c r="Q62">
        <f t="shared" si="49"/>
        <v>56</v>
      </c>
      <c r="R62">
        <f t="shared" si="50"/>
        <v>56</v>
      </c>
      <c r="S62">
        <f t="shared" si="62"/>
        <v>28</v>
      </c>
      <c r="T62">
        <f t="shared" si="12"/>
        <v>0</v>
      </c>
      <c r="AG62">
        <v>56</v>
      </c>
    </row>
    <row r="63" spans="1:49" ht="14.25" customHeight="1">
      <c r="K63">
        <v>57</v>
      </c>
      <c r="L63" t="str">
        <f>IF(K63&lt;=K$6,VLOOKUP(K63,申込一覧表!Z:AA,2,0),"")</f>
        <v/>
      </c>
      <c r="M63">
        <f>IF(K63&lt;=K$6,VLOOKUP(K63,申込一覧表!Z:AB,3,0),0)</f>
        <v>0</v>
      </c>
      <c r="N63" s="24" t="str">
        <f t="shared" si="11"/>
        <v/>
      </c>
      <c r="O63" t="str">
        <f>IF(K63&lt;=K$6,VLOOKUP(K63,申込一覧表!Z:AG,8,0),"")</f>
        <v/>
      </c>
      <c r="P63" t="str">
        <f>IF(K63&lt;=K$6,VLOOKUP(K63,申込一覧表!Z:AD,5,0),"")</f>
        <v/>
      </c>
      <c r="Q63">
        <f t="shared" si="49"/>
        <v>56</v>
      </c>
      <c r="R63">
        <f t="shared" si="50"/>
        <v>56</v>
      </c>
      <c r="S63">
        <f t="shared" si="62"/>
        <v>28</v>
      </c>
      <c r="T63">
        <f t="shared" si="12"/>
        <v>0</v>
      </c>
      <c r="AG63">
        <v>57</v>
      </c>
    </row>
    <row r="64" spans="1:49" ht="14.25" customHeight="1">
      <c r="K64">
        <v>58</v>
      </c>
      <c r="L64" t="str">
        <f>IF(K64&lt;=K$6,VLOOKUP(K64,申込一覧表!Z:AA,2,0),"")</f>
        <v/>
      </c>
      <c r="M64">
        <f>IF(K64&lt;=K$6,VLOOKUP(K64,申込一覧表!Z:AB,3,0),0)</f>
        <v>0</v>
      </c>
      <c r="N64" s="24" t="str">
        <f t="shared" si="11"/>
        <v/>
      </c>
      <c r="O64" t="str">
        <f>IF(K64&lt;=K$6,VLOOKUP(K64,申込一覧表!Z:AG,8,0),"")</f>
        <v/>
      </c>
      <c r="P64" t="str">
        <f>IF(K64&lt;=K$6,VLOOKUP(K64,申込一覧表!Z:AD,5,0),"")</f>
        <v/>
      </c>
      <c r="Q64">
        <f t="shared" si="49"/>
        <v>56</v>
      </c>
      <c r="R64">
        <f t="shared" si="50"/>
        <v>56</v>
      </c>
      <c r="S64">
        <f t="shared" si="62"/>
        <v>28</v>
      </c>
      <c r="T64">
        <f t="shared" si="12"/>
        <v>0</v>
      </c>
      <c r="AG64">
        <v>58</v>
      </c>
    </row>
    <row r="65" spans="11:33" ht="14.25" customHeight="1">
      <c r="K65">
        <v>59</v>
      </c>
      <c r="L65" t="str">
        <f>IF(K65&lt;=K$6,VLOOKUP(K65,申込一覧表!Z:AA,2,0),"")</f>
        <v/>
      </c>
      <c r="M65">
        <f>IF(K65&lt;=K$6,VLOOKUP(K65,申込一覧表!Z:AB,3,0),0)</f>
        <v>0</v>
      </c>
      <c r="N65" s="24" t="str">
        <f t="shared" si="11"/>
        <v/>
      </c>
      <c r="O65" t="str">
        <f>IF(K65&lt;=K$6,VLOOKUP(K65,申込一覧表!Z:AG,8,0),"")</f>
        <v/>
      </c>
      <c r="P65" t="str">
        <f>IF(K65&lt;=K$6,VLOOKUP(K65,申込一覧表!Z:AD,5,0),"")</f>
        <v/>
      </c>
      <c r="Q65">
        <f t="shared" si="49"/>
        <v>56</v>
      </c>
      <c r="R65">
        <f t="shared" si="50"/>
        <v>56</v>
      </c>
      <c r="S65">
        <f t="shared" si="62"/>
        <v>28</v>
      </c>
      <c r="T65">
        <f t="shared" si="12"/>
        <v>0</v>
      </c>
      <c r="AG65">
        <v>59</v>
      </c>
    </row>
    <row r="66" spans="11:33" ht="14.25" customHeight="1">
      <c r="K66">
        <v>60</v>
      </c>
      <c r="L66" t="str">
        <f>IF(K66&lt;=K$6,VLOOKUP(K66,申込一覧表!Z:AA,2,0),"")</f>
        <v/>
      </c>
      <c r="M66">
        <f>IF(K66&lt;=K$6,VLOOKUP(K66,申込一覧表!Z:AB,3,0),0)</f>
        <v>0</v>
      </c>
      <c r="N66" s="24" t="str">
        <f t="shared" si="11"/>
        <v/>
      </c>
      <c r="O66" t="str">
        <f>IF(K66&lt;=K$6,VLOOKUP(K66,申込一覧表!Z:AG,8,0),"")</f>
        <v/>
      </c>
      <c r="P66" t="str">
        <f>IF(K66&lt;=K$6,VLOOKUP(K66,申込一覧表!Z:AD,5,0),"")</f>
        <v/>
      </c>
      <c r="Q66">
        <f t="shared" si="49"/>
        <v>56</v>
      </c>
      <c r="R66">
        <f t="shared" si="50"/>
        <v>56</v>
      </c>
      <c r="S66">
        <f t="shared" si="62"/>
        <v>28</v>
      </c>
      <c r="T66">
        <f t="shared" si="12"/>
        <v>0</v>
      </c>
      <c r="AG66">
        <v>60</v>
      </c>
    </row>
    <row r="67" spans="11:33" ht="14.25" customHeight="1">
      <c r="K67">
        <v>61</v>
      </c>
      <c r="L67" t="str">
        <f>IF(K67&lt;=K$6,VLOOKUP(K67,申込一覧表!Z:AA,2,0),"")</f>
        <v/>
      </c>
      <c r="M67">
        <f>IF(K67&lt;=K$6,VLOOKUP(K67,申込一覧表!Z:AB,3,0),0)</f>
        <v>0</v>
      </c>
      <c r="N67" s="24" t="str">
        <f t="shared" si="11"/>
        <v/>
      </c>
      <c r="O67" t="str">
        <f>IF(K67&lt;=K$6,VLOOKUP(K67,申込一覧表!Z:AG,8,0),"")</f>
        <v/>
      </c>
      <c r="P67" t="str">
        <f>IF(K67&lt;=K$6,VLOOKUP(K67,申込一覧表!Z:AD,5,0),"")</f>
        <v/>
      </c>
      <c r="Q67">
        <f t="shared" si="49"/>
        <v>56</v>
      </c>
      <c r="R67">
        <f t="shared" si="50"/>
        <v>56</v>
      </c>
      <c r="S67">
        <f t="shared" si="62"/>
        <v>28</v>
      </c>
      <c r="T67">
        <f t="shared" si="12"/>
        <v>0</v>
      </c>
      <c r="AG67">
        <v>61</v>
      </c>
    </row>
    <row r="68" spans="11:33" ht="14.25" customHeight="1">
      <c r="K68">
        <v>62</v>
      </c>
      <c r="L68" t="str">
        <f>IF(K68&lt;=K$6,VLOOKUP(K68,申込一覧表!Z:AA,2,0),"")</f>
        <v/>
      </c>
      <c r="M68">
        <f>IF(K68&lt;=K$6,VLOOKUP(K68,申込一覧表!Z:AB,3,0),0)</f>
        <v>0</v>
      </c>
      <c r="N68" s="24" t="str">
        <f t="shared" si="11"/>
        <v/>
      </c>
      <c r="O68" t="str">
        <f>IF(K68&lt;=K$6,VLOOKUP(K68,申込一覧表!Z:AG,8,0),"")</f>
        <v/>
      </c>
      <c r="P68" t="str">
        <f>IF(K68&lt;=K$6,VLOOKUP(K68,申込一覧表!Z:AD,5,0),"")</f>
        <v/>
      </c>
      <c r="Q68">
        <f t="shared" si="49"/>
        <v>56</v>
      </c>
      <c r="R68">
        <f t="shared" si="50"/>
        <v>56</v>
      </c>
      <c r="S68">
        <f t="shared" si="62"/>
        <v>28</v>
      </c>
      <c r="T68">
        <f t="shared" si="12"/>
        <v>0</v>
      </c>
      <c r="AG68">
        <v>62</v>
      </c>
    </row>
    <row r="69" spans="11:33" ht="14.25" customHeight="1">
      <c r="K69">
        <v>63</v>
      </c>
      <c r="L69" t="str">
        <f>IF(K69&lt;=K$6,VLOOKUP(K69,申込一覧表!Z:AA,2,0),"")</f>
        <v/>
      </c>
      <c r="M69">
        <f>IF(K69&lt;=K$6,VLOOKUP(K69,申込一覧表!Z:AB,3,0),0)</f>
        <v>0</v>
      </c>
      <c r="N69" s="24" t="str">
        <f t="shared" si="11"/>
        <v/>
      </c>
      <c r="O69" t="str">
        <f>IF(K69&lt;=K$6,VLOOKUP(K69,申込一覧表!Z:AG,8,0),"")</f>
        <v/>
      </c>
      <c r="P69" t="str">
        <f>IF(K69&lt;=K$6,VLOOKUP(K69,申込一覧表!Z:AD,5,0),"")</f>
        <v/>
      </c>
      <c r="Q69">
        <f t="shared" si="49"/>
        <v>56</v>
      </c>
      <c r="R69">
        <f t="shared" si="50"/>
        <v>56</v>
      </c>
      <c r="S69">
        <f t="shared" si="62"/>
        <v>28</v>
      </c>
      <c r="T69">
        <f t="shared" si="12"/>
        <v>0</v>
      </c>
      <c r="AG69">
        <v>63</v>
      </c>
    </row>
    <row r="70" spans="11:33" ht="14.25" customHeight="1">
      <c r="K70">
        <v>64</v>
      </c>
      <c r="L70" t="str">
        <f>IF(K70&lt;=K$6,VLOOKUP(K70,申込一覧表!Z:AA,2,0),"")</f>
        <v/>
      </c>
      <c r="M70">
        <f>IF(K70&lt;=K$6,VLOOKUP(K70,申込一覧表!Z:AB,3,0),0)</f>
        <v>0</v>
      </c>
      <c r="N70" s="24" t="str">
        <f t="shared" si="11"/>
        <v/>
      </c>
      <c r="O70" t="str">
        <f>IF(K70&lt;=K$6,VLOOKUP(K70,申込一覧表!Z:AG,8,0),"")</f>
        <v/>
      </c>
      <c r="P70" t="str">
        <f>IF(K70&lt;=K$6,VLOOKUP(K70,申込一覧表!Z:AD,5,0),"")</f>
        <v/>
      </c>
      <c r="Q70">
        <f t="shared" si="49"/>
        <v>56</v>
      </c>
      <c r="R70">
        <f t="shared" si="50"/>
        <v>56</v>
      </c>
      <c r="S70">
        <f t="shared" si="62"/>
        <v>28</v>
      </c>
      <c r="T70">
        <f t="shared" si="12"/>
        <v>0</v>
      </c>
      <c r="AG70">
        <v>64</v>
      </c>
    </row>
    <row r="71" spans="11:33" ht="14.25" customHeight="1">
      <c r="K71">
        <v>65</v>
      </c>
      <c r="L71" t="str">
        <f>IF(K71&lt;=K$6,VLOOKUP(K71,申込一覧表!Z:AA,2,0),"")</f>
        <v/>
      </c>
      <c r="M71">
        <f>IF(K71&lt;=K$6,VLOOKUP(K71,申込一覧表!Z:AB,3,0),0)</f>
        <v>0</v>
      </c>
      <c r="N71" s="24" t="str">
        <f t="shared" si="11"/>
        <v/>
      </c>
      <c r="O71" t="str">
        <f>IF(K71&lt;=K$6,VLOOKUP(K71,申込一覧表!Z:AG,8,0),"")</f>
        <v/>
      </c>
      <c r="P71" t="str">
        <f>IF(K71&lt;=K$6,VLOOKUP(K71,申込一覧表!Z:AD,5,0),"")</f>
        <v/>
      </c>
      <c r="Q71">
        <f t="shared" ref="Q71:Q86" si="74">COUNTIF($F$7:$I$13,N71)+COUNTIF($F$25:$I$31,N71)</f>
        <v>56</v>
      </c>
      <c r="R71">
        <f t="shared" ref="R71:R86" si="75">COUNTIF($F$16:$I$22,N71)+COUNTIF($F$34:$I$40,N71)</f>
        <v>56</v>
      </c>
      <c r="S71">
        <f t="shared" si="62"/>
        <v>28</v>
      </c>
      <c r="T71">
        <f t="shared" si="12"/>
        <v>0</v>
      </c>
      <c r="AG71">
        <v>65</v>
      </c>
    </row>
    <row r="72" spans="11:33" ht="14.25" customHeight="1">
      <c r="K72">
        <v>66</v>
      </c>
      <c r="L72" t="str">
        <f>IF(K72&lt;=K$6,VLOOKUP(K72,申込一覧表!Z:AA,2,0),"")</f>
        <v/>
      </c>
      <c r="M72">
        <f>IF(K72&lt;=K$6,VLOOKUP(K72,申込一覧表!Z:AB,3,0),0)</f>
        <v>0</v>
      </c>
      <c r="N72" s="24" t="str">
        <f t="shared" ref="N72:N86" si="76">IF(M72=0,"",L72)</f>
        <v/>
      </c>
      <c r="O72" t="str">
        <f>IF(K72&lt;=K$6,VLOOKUP(K72,申込一覧表!Z:AG,8,0),"")</f>
        <v/>
      </c>
      <c r="P72" t="str">
        <f>IF(K72&lt;=K$6,VLOOKUP(K72,申込一覧表!Z:AD,5,0),"")</f>
        <v/>
      </c>
      <c r="Q72">
        <f t="shared" si="74"/>
        <v>56</v>
      </c>
      <c r="R72">
        <f t="shared" si="75"/>
        <v>56</v>
      </c>
      <c r="S72">
        <f t="shared" si="62"/>
        <v>28</v>
      </c>
      <c r="T72">
        <f t="shared" ref="T72:T86" si="77">COUNTIF($F$52:$I$58,_LM7)</f>
        <v>0</v>
      </c>
      <c r="AG72">
        <v>66</v>
      </c>
    </row>
    <row r="73" spans="11:33" ht="14.25" customHeight="1">
      <c r="K73">
        <v>67</v>
      </c>
      <c r="L73" t="str">
        <f>IF(K73&lt;=K$6,VLOOKUP(K73,申込一覧表!Z:AA,2,0),"")</f>
        <v/>
      </c>
      <c r="M73">
        <f>IF(K73&lt;=K$6,VLOOKUP(K73,申込一覧表!Z:AB,3,0),0)</f>
        <v>0</v>
      </c>
      <c r="N73" s="24" t="str">
        <f t="shared" si="76"/>
        <v/>
      </c>
      <c r="O73" t="str">
        <f>IF(K73&lt;=K$6,VLOOKUP(K73,申込一覧表!Z:AG,8,0),"")</f>
        <v/>
      </c>
      <c r="P73" t="str">
        <f>IF(K73&lt;=K$6,VLOOKUP(K73,申込一覧表!Z:AD,5,0),"")</f>
        <v/>
      </c>
      <c r="Q73">
        <f t="shared" si="74"/>
        <v>56</v>
      </c>
      <c r="R73">
        <f t="shared" si="75"/>
        <v>56</v>
      </c>
      <c r="S73">
        <f t="shared" si="62"/>
        <v>28</v>
      </c>
      <c r="T73">
        <f t="shared" si="77"/>
        <v>0</v>
      </c>
      <c r="AG73">
        <v>67</v>
      </c>
    </row>
    <row r="74" spans="11:33" ht="14.25" customHeight="1">
      <c r="K74">
        <v>68</v>
      </c>
      <c r="L74" t="str">
        <f>IF(K74&lt;=K$6,VLOOKUP(K74,申込一覧表!Z:AA,2,0),"")</f>
        <v/>
      </c>
      <c r="M74">
        <f>IF(K74&lt;=K$6,VLOOKUP(K74,申込一覧表!Z:AB,3,0),0)</f>
        <v>0</v>
      </c>
      <c r="N74" s="24" t="str">
        <f t="shared" si="76"/>
        <v/>
      </c>
      <c r="O74" t="str">
        <f>IF(K74&lt;=K$6,VLOOKUP(K74,申込一覧表!Z:AG,8,0),"")</f>
        <v/>
      </c>
      <c r="P74" t="str">
        <f>IF(K74&lt;=K$6,VLOOKUP(K74,申込一覧表!Z:AD,5,0),"")</f>
        <v/>
      </c>
      <c r="Q74">
        <f t="shared" si="74"/>
        <v>56</v>
      </c>
      <c r="R74">
        <f t="shared" si="75"/>
        <v>56</v>
      </c>
      <c r="S74">
        <f t="shared" si="62"/>
        <v>28</v>
      </c>
      <c r="T74">
        <f t="shared" si="77"/>
        <v>0</v>
      </c>
      <c r="AG74">
        <v>68</v>
      </c>
    </row>
    <row r="75" spans="11:33" ht="14.25" customHeight="1">
      <c r="K75">
        <v>69</v>
      </c>
      <c r="L75" t="str">
        <f>IF(K75&lt;=K$6,VLOOKUP(K75,申込一覧表!Z:AA,2,0),"")</f>
        <v/>
      </c>
      <c r="M75">
        <f>IF(K75&lt;=K$6,VLOOKUP(K75,申込一覧表!Z:AB,3,0),0)</f>
        <v>0</v>
      </c>
      <c r="N75" s="24" t="str">
        <f t="shared" si="76"/>
        <v/>
      </c>
      <c r="O75" t="str">
        <f>IF(K75&lt;=K$6,VLOOKUP(K75,申込一覧表!Z:AG,8,0),"")</f>
        <v/>
      </c>
      <c r="P75" t="str">
        <f>IF(K75&lt;=K$6,VLOOKUP(K75,申込一覧表!Z:AD,5,0),"")</f>
        <v/>
      </c>
      <c r="Q75">
        <f t="shared" si="74"/>
        <v>56</v>
      </c>
      <c r="R75">
        <f t="shared" si="75"/>
        <v>56</v>
      </c>
      <c r="S75">
        <f t="shared" si="62"/>
        <v>28</v>
      </c>
      <c r="T75">
        <f t="shared" si="77"/>
        <v>0</v>
      </c>
      <c r="AG75">
        <v>69</v>
      </c>
    </row>
    <row r="76" spans="11:33" ht="14.25" customHeight="1">
      <c r="K76">
        <v>70</v>
      </c>
      <c r="L76" t="str">
        <f>IF(K76&lt;=K$6,VLOOKUP(K76,申込一覧表!Z:AA,2,0),"")</f>
        <v/>
      </c>
      <c r="M76">
        <f>IF(K76&lt;=K$6,VLOOKUP(K76,申込一覧表!Z:AB,3,0),0)</f>
        <v>0</v>
      </c>
      <c r="N76" s="24" t="str">
        <f t="shared" si="76"/>
        <v/>
      </c>
      <c r="O76" t="str">
        <f>IF(K76&lt;=K$6,VLOOKUP(K76,申込一覧表!Z:AG,8,0),"")</f>
        <v/>
      </c>
      <c r="P76" t="str">
        <f>IF(K76&lt;=K$6,VLOOKUP(K76,申込一覧表!Z:AD,5,0),"")</f>
        <v/>
      </c>
      <c r="Q76">
        <f t="shared" si="74"/>
        <v>56</v>
      </c>
      <c r="R76">
        <f t="shared" si="75"/>
        <v>56</v>
      </c>
      <c r="S76">
        <f t="shared" si="62"/>
        <v>28</v>
      </c>
      <c r="T76">
        <f t="shared" si="77"/>
        <v>0</v>
      </c>
      <c r="AG76">
        <v>70</v>
      </c>
    </row>
    <row r="77" spans="11:33" ht="14.25" customHeight="1">
      <c r="K77">
        <v>71</v>
      </c>
      <c r="L77" t="str">
        <f>IF(K77&lt;=K$6,VLOOKUP(K77,申込一覧表!Z:AA,2,0),"")</f>
        <v/>
      </c>
      <c r="M77">
        <f>IF(K77&lt;=K$6,VLOOKUP(K77,申込一覧表!Z:AB,3,0),0)</f>
        <v>0</v>
      </c>
      <c r="N77" s="24" t="str">
        <f t="shared" si="76"/>
        <v/>
      </c>
      <c r="O77" t="str">
        <f>IF(K77&lt;=K$6,VLOOKUP(K77,申込一覧表!Z:AG,8,0),"")</f>
        <v/>
      </c>
      <c r="P77" t="str">
        <f>IF(K77&lt;=K$6,VLOOKUP(K77,申込一覧表!Z:AD,5,0),"")</f>
        <v/>
      </c>
      <c r="Q77">
        <f t="shared" si="74"/>
        <v>56</v>
      </c>
      <c r="R77">
        <f t="shared" si="75"/>
        <v>56</v>
      </c>
      <c r="S77">
        <f t="shared" si="62"/>
        <v>28</v>
      </c>
      <c r="T77">
        <f t="shared" si="77"/>
        <v>0</v>
      </c>
      <c r="AG77">
        <v>71</v>
      </c>
    </row>
    <row r="78" spans="11:33" ht="14.25" customHeight="1">
      <c r="K78">
        <v>72</v>
      </c>
      <c r="L78" t="str">
        <f>IF(K78&lt;=K$6,VLOOKUP(K78,申込一覧表!Z:AA,2,0),"")</f>
        <v/>
      </c>
      <c r="M78">
        <f>IF(K78&lt;=K$6,VLOOKUP(K78,申込一覧表!Z:AB,3,0),0)</f>
        <v>0</v>
      </c>
      <c r="N78" s="24" t="str">
        <f t="shared" si="76"/>
        <v/>
      </c>
      <c r="O78" t="str">
        <f>IF(K78&lt;=K$6,VLOOKUP(K78,申込一覧表!Z:AG,8,0),"")</f>
        <v/>
      </c>
      <c r="P78" t="str">
        <f>IF(K78&lt;=K$6,VLOOKUP(K78,申込一覧表!Z:AD,5,0),"")</f>
        <v/>
      </c>
      <c r="Q78">
        <f t="shared" si="74"/>
        <v>56</v>
      </c>
      <c r="R78">
        <f t="shared" si="75"/>
        <v>56</v>
      </c>
      <c r="S78">
        <f t="shared" si="62"/>
        <v>28</v>
      </c>
      <c r="T78">
        <f t="shared" si="77"/>
        <v>0</v>
      </c>
      <c r="AG78">
        <v>72</v>
      </c>
    </row>
    <row r="79" spans="11:33" ht="14.25" customHeight="1">
      <c r="K79">
        <v>73</v>
      </c>
      <c r="L79" t="str">
        <f>IF(K79&lt;=K$6,VLOOKUP(K79,申込一覧表!Z:AA,2,0),"")</f>
        <v/>
      </c>
      <c r="M79">
        <f>IF(K79&lt;=K$6,VLOOKUP(K79,申込一覧表!Z:AB,3,0),0)</f>
        <v>0</v>
      </c>
      <c r="N79" s="24" t="str">
        <f t="shared" si="76"/>
        <v/>
      </c>
      <c r="O79" t="str">
        <f>IF(K79&lt;=K$6,VLOOKUP(K79,申込一覧表!Z:AG,8,0),"")</f>
        <v/>
      </c>
      <c r="P79" t="str">
        <f>IF(K79&lt;=K$6,VLOOKUP(K79,申込一覧表!Z:AD,5,0),"")</f>
        <v/>
      </c>
      <c r="Q79">
        <f t="shared" si="74"/>
        <v>56</v>
      </c>
      <c r="R79">
        <f t="shared" si="75"/>
        <v>56</v>
      </c>
      <c r="S79">
        <f t="shared" si="62"/>
        <v>28</v>
      </c>
      <c r="T79">
        <f t="shared" si="77"/>
        <v>0</v>
      </c>
      <c r="AG79">
        <v>73</v>
      </c>
    </row>
    <row r="80" spans="11:33" ht="14.25" customHeight="1">
      <c r="K80">
        <v>74</v>
      </c>
      <c r="L80" t="str">
        <f>IF(K80&lt;=K$6,VLOOKUP(K80,申込一覧表!Z:AA,2,0),"")</f>
        <v/>
      </c>
      <c r="M80">
        <f>IF(K80&lt;=K$6,VLOOKUP(K80,申込一覧表!Z:AB,3,0),0)</f>
        <v>0</v>
      </c>
      <c r="N80" s="24" t="str">
        <f t="shared" si="76"/>
        <v/>
      </c>
      <c r="O80" t="str">
        <f>IF(K80&lt;=K$6,VLOOKUP(K80,申込一覧表!Z:AG,8,0),"")</f>
        <v/>
      </c>
      <c r="P80" t="str">
        <f>IF(K80&lt;=K$6,VLOOKUP(K80,申込一覧表!Z:AD,5,0),"")</f>
        <v/>
      </c>
      <c r="Q80">
        <f t="shared" si="74"/>
        <v>56</v>
      </c>
      <c r="R80">
        <f t="shared" si="75"/>
        <v>56</v>
      </c>
      <c r="S80">
        <f t="shared" si="62"/>
        <v>28</v>
      </c>
      <c r="T80">
        <f t="shared" si="77"/>
        <v>0</v>
      </c>
      <c r="AG80">
        <v>74</v>
      </c>
    </row>
    <row r="81" spans="11:33" ht="14.25" customHeight="1">
      <c r="K81">
        <v>75</v>
      </c>
      <c r="L81" t="str">
        <f>IF(K81&lt;=K$6,VLOOKUP(K81,申込一覧表!Z:AA,2,0),"")</f>
        <v/>
      </c>
      <c r="M81">
        <f>IF(K81&lt;=K$6,VLOOKUP(K81,申込一覧表!Z:AB,3,0),0)</f>
        <v>0</v>
      </c>
      <c r="N81" s="24" t="str">
        <f t="shared" si="76"/>
        <v/>
      </c>
      <c r="O81" t="str">
        <f>IF(K81&lt;=K$6,VLOOKUP(K81,申込一覧表!Z:AG,8,0),"")</f>
        <v/>
      </c>
      <c r="P81" t="str">
        <f>IF(K81&lt;=K$6,VLOOKUP(K81,申込一覧表!Z:AD,5,0),"")</f>
        <v/>
      </c>
      <c r="Q81">
        <f t="shared" si="74"/>
        <v>56</v>
      </c>
      <c r="R81">
        <f t="shared" si="75"/>
        <v>56</v>
      </c>
      <c r="S81">
        <f t="shared" si="62"/>
        <v>28</v>
      </c>
      <c r="T81">
        <f t="shared" si="77"/>
        <v>0</v>
      </c>
      <c r="AG81">
        <v>75</v>
      </c>
    </row>
    <row r="82" spans="11:33" ht="14.25" customHeight="1">
      <c r="K82">
        <v>76</v>
      </c>
      <c r="L82" t="str">
        <f>IF(K82&lt;=K$6,VLOOKUP(K82,申込一覧表!Z:AA,2,0),"")</f>
        <v/>
      </c>
      <c r="M82">
        <f>IF(K82&lt;=K$6,VLOOKUP(K82,申込一覧表!Z:AB,3,0),0)</f>
        <v>0</v>
      </c>
      <c r="N82" s="24" t="str">
        <f t="shared" si="76"/>
        <v/>
      </c>
      <c r="O82" t="str">
        <f>IF(K82&lt;=K$6,VLOOKUP(K82,申込一覧表!Z:AG,8,0),"")</f>
        <v/>
      </c>
      <c r="P82" t="str">
        <f>IF(K82&lt;=K$6,VLOOKUP(K82,申込一覧表!Z:AD,5,0),"")</f>
        <v/>
      </c>
      <c r="Q82">
        <f t="shared" si="74"/>
        <v>56</v>
      </c>
      <c r="R82">
        <f t="shared" si="75"/>
        <v>56</v>
      </c>
      <c r="S82">
        <f t="shared" si="62"/>
        <v>28</v>
      </c>
      <c r="T82">
        <f t="shared" si="77"/>
        <v>0</v>
      </c>
      <c r="AG82">
        <v>76</v>
      </c>
    </row>
    <row r="83" spans="11:33" ht="14.25" customHeight="1">
      <c r="K83">
        <v>77</v>
      </c>
      <c r="L83" t="str">
        <f>IF(K83&lt;=K$6,VLOOKUP(K83,申込一覧表!Z:AA,2,0),"")</f>
        <v/>
      </c>
      <c r="M83">
        <f>IF(K83&lt;=K$6,VLOOKUP(K83,申込一覧表!Z:AB,3,0),0)</f>
        <v>0</v>
      </c>
      <c r="N83" s="24" t="str">
        <f t="shared" si="76"/>
        <v/>
      </c>
      <c r="O83" t="str">
        <f>IF(K83&lt;=K$6,VLOOKUP(K83,申込一覧表!Z:AG,8,0),"")</f>
        <v/>
      </c>
      <c r="P83" t="str">
        <f>IF(K83&lt;=K$6,VLOOKUP(K83,申込一覧表!Z:AD,5,0),"")</f>
        <v/>
      </c>
      <c r="Q83">
        <f t="shared" si="74"/>
        <v>56</v>
      </c>
      <c r="R83">
        <f t="shared" si="75"/>
        <v>56</v>
      </c>
      <c r="S83">
        <f t="shared" si="62"/>
        <v>28</v>
      </c>
      <c r="T83">
        <f t="shared" si="77"/>
        <v>0</v>
      </c>
      <c r="AG83">
        <v>77</v>
      </c>
    </row>
    <row r="84" spans="11:33" ht="14.25" customHeight="1">
      <c r="K84">
        <v>78</v>
      </c>
      <c r="L84" t="str">
        <f>IF(K84&lt;=K$6,VLOOKUP(K84,申込一覧表!Z:AA,2,0),"")</f>
        <v/>
      </c>
      <c r="M84">
        <f>IF(K84&lt;=K$6,VLOOKUP(K84,申込一覧表!Z:AB,3,0),0)</f>
        <v>0</v>
      </c>
      <c r="N84" s="24" t="str">
        <f t="shared" si="76"/>
        <v/>
      </c>
      <c r="O84" t="str">
        <f>IF(K84&lt;=K$6,VLOOKUP(K84,申込一覧表!Z:AG,8,0),"")</f>
        <v/>
      </c>
      <c r="P84" t="str">
        <f>IF(K84&lt;=K$6,VLOOKUP(K84,申込一覧表!Z:AD,5,0),"")</f>
        <v/>
      </c>
      <c r="Q84">
        <f t="shared" si="74"/>
        <v>56</v>
      </c>
      <c r="R84">
        <f t="shared" si="75"/>
        <v>56</v>
      </c>
      <c r="S84">
        <f t="shared" si="62"/>
        <v>28</v>
      </c>
      <c r="T84">
        <f t="shared" si="77"/>
        <v>0</v>
      </c>
      <c r="AG84">
        <v>78</v>
      </c>
    </row>
    <row r="85" spans="11:33" ht="14.25" customHeight="1">
      <c r="K85">
        <v>79</v>
      </c>
      <c r="L85" t="str">
        <f>IF(K85&lt;=K$6,VLOOKUP(K85,申込一覧表!Z:AA,2,0),"")</f>
        <v/>
      </c>
      <c r="M85">
        <f>IF(K85&lt;=K$6,VLOOKUP(K85,申込一覧表!Z:AB,3,0),0)</f>
        <v>0</v>
      </c>
      <c r="N85" s="24" t="str">
        <f t="shared" si="76"/>
        <v/>
      </c>
      <c r="O85" t="str">
        <f>IF(K85&lt;=K$6,VLOOKUP(K85,申込一覧表!Z:AG,8,0),"")</f>
        <v/>
      </c>
      <c r="P85" t="str">
        <f>IF(K85&lt;=K$6,VLOOKUP(K85,申込一覧表!Z:AD,5,0),"")</f>
        <v/>
      </c>
      <c r="Q85">
        <f t="shared" si="74"/>
        <v>56</v>
      </c>
      <c r="R85">
        <f t="shared" si="75"/>
        <v>56</v>
      </c>
      <c r="S85">
        <f t="shared" si="62"/>
        <v>28</v>
      </c>
      <c r="T85">
        <f t="shared" si="77"/>
        <v>0</v>
      </c>
      <c r="AG85">
        <v>79</v>
      </c>
    </row>
    <row r="86" spans="11:33" ht="14.25" customHeight="1">
      <c r="K86">
        <v>80</v>
      </c>
      <c r="L86" t="str">
        <f>IF(K86&lt;=K$6,VLOOKUP(K86,申込一覧表!Z:AA,2,0),"")</f>
        <v/>
      </c>
      <c r="M86">
        <f>IF(K86&lt;=K$6,VLOOKUP(K86,申込一覧表!Z:AB,3,0),0)</f>
        <v>0</v>
      </c>
      <c r="N86" s="31" t="str">
        <f t="shared" si="76"/>
        <v/>
      </c>
      <c r="O86" t="str">
        <f>IF(K86&lt;=K$6,VLOOKUP(K86,申込一覧表!Z:AG,8,0),"")</f>
        <v/>
      </c>
      <c r="P86" t="str">
        <f>IF(K86&lt;=K$6,VLOOKUP(K86,申込一覧表!Z:AD,5,0),"")</f>
        <v/>
      </c>
      <c r="Q86">
        <f t="shared" si="74"/>
        <v>56</v>
      </c>
      <c r="R86">
        <f t="shared" si="75"/>
        <v>56</v>
      </c>
      <c r="S86">
        <f t="shared" si="62"/>
        <v>28</v>
      </c>
      <c r="T86">
        <f t="shared" si="77"/>
        <v>0</v>
      </c>
      <c r="AG86">
        <v>80</v>
      </c>
    </row>
    <row r="87" spans="11:33" ht="14.25" customHeight="1">
      <c r="L87" s="23" t="s">
        <v>180</v>
      </c>
      <c r="N87" s="23" t="s">
        <v>181</v>
      </c>
    </row>
    <row r="88" spans="11:33" ht="14.25" customHeight="1">
      <c r="L88" s="24"/>
      <c r="M88">
        <f>申込一覧表!V87</f>
        <v>0</v>
      </c>
      <c r="N88" s="24"/>
    </row>
    <row r="89" spans="11:33" ht="14.25" customHeight="1">
      <c r="K89">
        <v>1</v>
      </c>
      <c r="L89" s="24" t="str">
        <f>IF(P7=0,N7,"")</f>
        <v/>
      </c>
      <c r="M89">
        <v>1</v>
      </c>
      <c r="N89" s="24" t="str">
        <f>IF(M89&lt;=M$88,VLOOKUP(M89,申込一覧表!$W$48:$AA$87,5,0),"")</f>
        <v/>
      </c>
    </row>
    <row r="90" spans="11:33" ht="14.25" customHeight="1">
      <c r="K90">
        <v>2</v>
      </c>
      <c r="L90" s="24" t="str">
        <f t="shared" ref="L90:L128" si="78">IF(P8=0,N8,"")</f>
        <v/>
      </c>
      <c r="M90">
        <v>2</v>
      </c>
      <c r="N90" s="24" t="str">
        <f>IF(M90&lt;=M$88,VLOOKUP(M90,申込一覧表!$W$48:$AA$87,5,0),"")</f>
        <v/>
      </c>
    </row>
    <row r="91" spans="11:33" ht="14.25" customHeight="1">
      <c r="K91">
        <v>3</v>
      </c>
      <c r="L91" s="24" t="str">
        <f t="shared" si="78"/>
        <v/>
      </c>
      <c r="M91">
        <v>3</v>
      </c>
      <c r="N91" s="24" t="str">
        <f>IF(M91&lt;=M$88,VLOOKUP(M91,申込一覧表!$W$48:$AA$87,5,0),"")</f>
        <v/>
      </c>
    </row>
    <row r="92" spans="11:33" ht="14.25" customHeight="1">
      <c r="K92">
        <v>4</v>
      </c>
      <c r="L92" s="24" t="str">
        <f t="shared" si="78"/>
        <v/>
      </c>
      <c r="M92">
        <v>4</v>
      </c>
      <c r="N92" s="24" t="str">
        <f>IF(M92&lt;=M$88,VLOOKUP(M92,申込一覧表!$W$48:$AA$87,5,0),"")</f>
        <v/>
      </c>
    </row>
    <row r="93" spans="11:33" ht="14.25" customHeight="1">
      <c r="K93">
        <v>5</v>
      </c>
      <c r="L93" s="24" t="str">
        <f t="shared" si="78"/>
        <v/>
      </c>
      <c r="M93">
        <v>5</v>
      </c>
      <c r="N93" s="24" t="str">
        <f>IF(M93&lt;=M$88,VLOOKUP(M93,申込一覧表!$W$48:$AA$87,5,0),"")</f>
        <v/>
      </c>
    </row>
    <row r="94" spans="11:33" ht="14.25" customHeight="1">
      <c r="K94">
        <v>6</v>
      </c>
      <c r="L94" s="24" t="str">
        <f t="shared" si="78"/>
        <v/>
      </c>
      <c r="M94">
        <v>6</v>
      </c>
      <c r="N94" s="24" t="str">
        <f>IF(M94&lt;=M$88,VLOOKUP(M94,申込一覧表!$W$48:$AA$87,5,0),"")</f>
        <v/>
      </c>
    </row>
    <row r="95" spans="11:33" ht="14.25" customHeight="1">
      <c r="K95">
        <v>7</v>
      </c>
      <c r="L95" s="24" t="str">
        <f t="shared" si="78"/>
        <v/>
      </c>
      <c r="M95">
        <v>7</v>
      </c>
      <c r="N95" s="24" t="str">
        <f>IF(M95&lt;=M$88,VLOOKUP(M95,申込一覧表!$W$48:$AA$87,5,0),"")</f>
        <v/>
      </c>
    </row>
    <row r="96" spans="11:33" ht="14.25" customHeight="1">
      <c r="K96">
        <v>8</v>
      </c>
      <c r="L96" s="24" t="str">
        <f t="shared" si="78"/>
        <v/>
      </c>
      <c r="M96">
        <v>8</v>
      </c>
      <c r="N96" s="24" t="str">
        <f>IF(M96&lt;=M$88,VLOOKUP(M96,申込一覧表!$W$48:$AA$87,5,0),"")</f>
        <v/>
      </c>
    </row>
    <row r="97" spans="11:14" ht="14.25" customHeight="1">
      <c r="K97">
        <v>9</v>
      </c>
      <c r="L97" s="24" t="str">
        <f t="shared" si="78"/>
        <v/>
      </c>
      <c r="M97">
        <v>9</v>
      </c>
      <c r="N97" s="24" t="str">
        <f>IF(M97&lt;=M$88,VLOOKUP(M97,申込一覧表!$W$48:$AA$87,5,0),"")</f>
        <v/>
      </c>
    </row>
    <row r="98" spans="11:14" ht="14.25" customHeight="1">
      <c r="K98">
        <v>10</v>
      </c>
      <c r="L98" s="24" t="str">
        <f t="shared" si="78"/>
        <v/>
      </c>
      <c r="M98">
        <v>10</v>
      </c>
      <c r="N98" s="24" t="str">
        <f>IF(M98&lt;=M$88,VLOOKUP(M98,申込一覧表!$W$48:$AA$87,5,0),"")</f>
        <v/>
      </c>
    </row>
    <row r="99" spans="11:14" ht="14.25" customHeight="1">
      <c r="K99">
        <v>11</v>
      </c>
      <c r="L99" s="24" t="str">
        <f t="shared" si="78"/>
        <v/>
      </c>
      <c r="M99">
        <v>11</v>
      </c>
      <c r="N99" s="24" t="str">
        <f>IF(M99&lt;=M$88,VLOOKUP(M99,申込一覧表!$W$48:$AA$87,5,0),"")</f>
        <v/>
      </c>
    </row>
    <row r="100" spans="11:14" ht="14.25" customHeight="1">
      <c r="K100">
        <v>12</v>
      </c>
      <c r="L100" s="24" t="str">
        <f t="shared" si="78"/>
        <v/>
      </c>
      <c r="M100">
        <v>12</v>
      </c>
      <c r="N100" s="24" t="str">
        <f>IF(M100&lt;=M$88,VLOOKUP(M100,申込一覧表!$W$48:$AA$87,5,0),"")</f>
        <v/>
      </c>
    </row>
    <row r="101" spans="11:14" ht="14.25" customHeight="1">
      <c r="K101">
        <v>13</v>
      </c>
      <c r="L101" s="24" t="str">
        <f t="shared" si="78"/>
        <v/>
      </c>
      <c r="M101">
        <v>13</v>
      </c>
      <c r="N101" s="24" t="str">
        <f>IF(M101&lt;=M$88,VLOOKUP(M101,申込一覧表!$W$48:$AA$87,5,0),"")</f>
        <v/>
      </c>
    </row>
    <row r="102" spans="11:14" ht="14.25" customHeight="1">
      <c r="K102">
        <v>14</v>
      </c>
      <c r="L102" s="24" t="str">
        <f t="shared" si="78"/>
        <v/>
      </c>
      <c r="M102">
        <v>14</v>
      </c>
      <c r="N102" s="24" t="str">
        <f>IF(M102&lt;=M$88,VLOOKUP(M102,申込一覧表!$W$48:$AA$87,5,0),"")</f>
        <v/>
      </c>
    </row>
    <row r="103" spans="11:14" ht="14.25" customHeight="1">
      <c r="K103">
        <v>15</v>
      </c>
      <c r="L103" s="24" t="str">
        <f t="shared" si="78"/>
        <v/>
      </c>
      <c r="M103">
        <v>15</v>
      </c>
      <c r="N103" s="24" t="str">
        <f>IF(M103&lt;=M$88,VLOOKUP(M103,申込一覧表!$W$48:$AA$87,5,0),"")</f>
        <v/>
      </c>
    </row>
    <row r="104" spans="11:14" ht="14.25" customHeight="1">
      <c r="K104">
        <v>16</v>
      </c>
      <c r="L104" s="24" t="str">
        <f t="shared" si="78"/>
        <v/>
      </c>
      <c r="M104">
        <v>16</v>
      </c>
      <c r="N104" s="24" t="str">
        <f>IF(M104&lt;=M$88,VLOOKUP(M104,申込一覧表!$W$48:$AA$87,5,0),"")</f>
        <v/>
      </c>
    </row>
    <row r="105" spans="11:14" ht="14.25" customHeight="1">
      <c r="K105">
        <v>17</v>
      </c>
      <c r="L105" s="24" t="str">
        <f t="shared" si="78"/>
        <v/>
      </c>
      <c r="M105">
        <v>17</v>
      </c>
      <c r="N105" s="24" t="str">
        <f>IF(M105&lt;=M$88,VLOOKUP(M105,申込一覧表!$W$48:$AA$87,5,0),"")</f>
        <v/>
      </c>
    </row>
    <row r="106" spans="11:14" ht="14.25" customHeight="1">
      <c r="K106">
        <v>18</v>
      </c>
      <c r="L106" s="24" t="str">
        <f t="shared" si="78"/>
        <v/>
      </c>
      <c r="M106">
        <v>18</v>
      </c>
      <c r="N106" s="24" t="str">
        <f>IF(M106&lt;=M$88,VLOOKUP(M106,申込一覧表!$W$48:$AA$87,5,0),"")</f>
        <v/>
      </c>
    </row>
    <row r="107" spans="11:14" ht="14.25" customHeight="1">
      <c r="K107">
        <v>19</v>
      </c>
      <c r="L107" s="24" t="str">
        <f t="shared" si="78"/>
        <v/>
      </c>
      <c r="M107">
        <v>19</v>
      </c>
      <c r="N107" s="24" t="str">
        <f>IF(M107&lt;=M$88,VLOOKUP(M107,申込一覧表!$W$48:$AA$87,5,0),"")</f>
        <v/>
      </c>
    </row>
    <row r="108" spans="11:14" ht="14.25" customHeight="1">
      <c r="K108">
        <v>20</v>
      </c>
      <c r="L108" s="24" t="str">
        <f t="shared" si="78"/>
        <v/>
      </c>
      <c r="M108">
        <v>20</v>
      </c>
      <c r="N108" s="24" t="str">
        <f>IF(M108&lt;=M$88,VLOOKUP(M108,申込一覧表!$W$48:$AA$87,5,0),"")</f>
        <v/>
      </c>
    </row>
    <row r="109" spans="11:14" ht="14.25" customHeight="1">
      <c r="K109">
        <v>21</v>
      </c>
      <c r="L109" s="24" t="str">
        <f t="shared" si="78"/>
        <v/>
      </c>
      <c r="M109">
        <v>21</v>
      </c>
      <c r="N109" s="24" t="str">
        <f>IF(M109&lt;=M$88,VLOOKUP(M109,申込一覧表!$W$48:$AA$87,5,0),"")</f>
        <v/>
      </c>
    </row>
    <row r="110" spans="11:14" ht="14.25" customHeight="1">
      <c r="K110">
        <v>22</v>
      </c>
      <c r="L110" s="24" t="str">
        <f t="shared" si="78"/>
        <v/>
      </c>
      <c r="M110">
        <v>22</v>
      </c>
      <c r="N110" s="24" t="str">
        <f>IF(M110&lt;=M$88,VLOOKUP(M110,申込一覧表!$W$48:$AA$87,5,0),"")</f>
        <v/>
      </c>
    </row>
    <row r="111" spans="11:14" ht="14.25" customHeight="1">
      <c r="K111">
        <v>23</v>
      </c>
      <c r="L111" s="24" t="str">
        <f t="shared" si="78"/>
        <v/>
      </c>
      <c r="M111">
        <v>23</v>
      </c>
      <c r="N111" s="24" t="str">
        <f>IF(M111&lt;=M$88,VLOOKUP(M111,申込一覧表!$W$48:$AA$87,5,0),"")</f>
        <v/>
      </c>
    </row>
    <row r="112" spans="11:14" ht="14.25" customHeight="1">
      <c r="K112">
        <v>24</v>
      </c>
      <c r="L112" s="24" t="str">
        <f t="shared" si="78"/>
        <v/>
      </c>
      <c r="M112">
        <v>24</v>
      </c>
      <c r="N112" s="24" t="str">
        <f>IF(M112&lt;=M$88,VLOOKUP(M112,申込一覧表!$W$48:$AA$87,5,0),"")</f>
        <v/>
      </c>
    </row>
    <row r="113" spans="11:14" ht="14.25" customHeight="1">
      <c r="K113">
        <v>25</v>
      </c>
      <c r="L113" s="24" t="str">
        <f t="shared" si="78"/>
        <v/>
      </c>
      <c r="M113">
        <v>25</v>
      </c>
      <c r="N113" s="24" t="str">
        <f>IF(M113&lt;=M$88,VLOOKUP(M113,申込一覧表!$W$48:$AA$87,5,0),"")</f>
        <v/>
      </c>
    </row>
    <row r="114" spans="11:14" ht="14.25" customHeight="1">
      <c r="K114">
        <v>26</v>
      </c>
      <c r="L114" s="24" t="str">
        <f t="shared" si="78"/>
        <v/>
      </c>
      <c r="M114">
        <v>26</v>
      </c>
      <c r="N114" s="24" t="str">
        <f>IF(M114&lt;=M$88,VLOOKUP(M114,申込一覧表!$W$48:$AA$87,5,0),"")</f>
        <v/>
      </c>
    </row>
    <row r="115" spans="11:14" ht="14.25" customHeight="1">
      <c r="K115">
        <v>27</v>
      </c>
      <c r="L115" s="24" t="str">
        <f t="shared" si="78"/>
        <v/>
      </c>
      <c r="M115">
        <v>27</v>
      </c>
      <c r="N115" s="24" t="str">
        <f>IF(M115&lt;=M$88,VLOOKUP(M115,申込一覧表!$W$48:$AA$87,5,0),"")</f>
        <v/>
      </c>
    </row>
    <row r="116" spans="11:14" ht="14.25" customHeight="1">
      <c r="K116">
        <v>28</v>
      </c>
      <c r="L116" s="24" t="str">
        <f t="shared" si="78"/>
        <v/>
      </c>
      <c r="M116">
        <v>28</v>
      </c>
      <c r="N116" s="24" t="str">
        <f>IF(M116&lt;=M$88,VLOOKUP(M116,申込一覧表!$W$48:$AA$87,5,0),"")</f>
        <v/>
      </c>
    </row>
    <row r="117" spans="11:14" ht="14.25" customHeight="1">
      <c r="K117">
        <v>29</v>
      </c>
      <c r="L117" s="24" t="str">
        <f t="shared" si="78"/>
        <v/>
      </c>
      <c r="M117">
        <v>29</v>
      </c>
      <c r="N117" s="24" t="str">
        <f>IF(M117&lt;=M$88,VLOOKUP(M117,申込一覧表!$W$48:$AA$87,5,0),"")</f>
        <v/>
      </c>
    </row>
    <row r="118" spans="11:14" ht="14.25" customHeight="1">
      <c r="K118">
        <v>30</v>
      </c>
      <c r="L118" s="24" t="str">
        <f t="shared" si="78"/>
        <v/>
      </c>
      <c r="M118">
        <v>30</v>
      </c>
      <c r="N118" s="24" t="str">
        <f>IF(M118&lt;=M$88,VLOOKUP(M118,申込一覧表!$W$48:$AA$87,5,0),"")</f>
        <v/>
      </c>
    </row>
    <row r="119" spans="11:14" ht="14.25" customHeight="1">
      <c r="K119">
        <v>31</v>
      </c>
      <c r="L119" s="24" t="str">
        <f t="shared" si="78"/>
        <v/>
      </c>
      <c r="M119">
        <v>31</v>
      </c>
      <c r="N119" s="24" t="str">
        <f>IF(M119&lt;=M$88,VLOOKUP(M119,申込一覧表!$W$48:$AA$87,5,0),"")</f>
        <v/>
      </c>
    </row>
    <row r="120" spans="11:14" ht="14.25" customHeight="1">
      <c r="K120">
        <v>32</v>
      </c>
      <c r="L120" s="24" t="str">
        <f t="shared" si="78"/>
        <v/>
      </c>
      <c r="M120">
        <v>32</v>
      </c>
      <c r="N120" s="24" t="str">
        <f>IF(M120&lt;=M$88,VLOOKUP(M120,申込一覧表!$W$48:$AA$87,5,0),"")</f>
        <v/>
      </c>
    </row>
    <row r="121" spans="11:14" ht="14.25" customHeight="1">
      <c r="K121">
        <v>33</v>
      </c>
      <c r="L121" s="24" t="str">
        <f t="shared" si="78"/>
        <v/>
      </c>
      <c r="M121">
        <v>33</v>
      </c>
      <c r="N121" s="24" t="str">
        <f>IF(M121&lt;=M$88,VLOOKUP(M121,申込一覧表!$W$48:$AA$87,5,0),"")</f>
        <v/>
      </c>
    </row>
    <row r="122" spans="11:14" ht="14.25" customHeight="1">
      <c r="K122">
        <v>34</v>
      </c>
      <c r="L122" s="24" t="str">
        <f t="shared" si="78"/>
        <v/>
      </c>
      <c r="M122">
        <v>34</v>
      </c>
      <c r="N122" s="24" t="str">
        <f>IF(M122&lt;=M$88,VLOOKUP(M122,申込一覧表!$W$48:$AA$87,5,0),"")</f>
        <v/>
      </c>
    </row>
    <row r="123" spans="11:14" ht="14.25" customHeight="1">
      <c r="K123">
        <v>35</v>
      </c>
      <c r="L123" s="24" t="str">
        <f t="shared" si="78"/>
        <v/>
      </c>
      <c r="M123">
        <v>35</v>
      </c>
      <c r="N123" s="24" t="str">
        <f>IF(M123&lt;=M$88,VLOOKUP(M123,申込一覧表!$W$48:$AA$87,5,0),"")</f>
        <v/>
      </c>
    </row>
    <row r="124" spans="11:14" ht="14.25" customHeight="1">
      <c r="K124">
        <v>36</v>
      </c>
      <c r="L124" s="24" t="str">
        <f t="shared" si="78"/>
        <v/>
      </c>
      <c r="M124">
        <v>36</v>
      </c>
      <c r="N124" s="24" t="str">
        <f>IF(M124&lt;=M$88,VLOOKUP(M124,申込一覧表!$W$48:$AA$87,5,0),"")</f>
        <v/>
      </c>
    </row>
    <row r="125" spans="11:14" ht="14.25" customHeight="1">
      <c r="K125">
        <v>37</v>
      </c>
      <c r="L125" s="24" t="str">
        <f t="shared" si="78"/>
        <v/>
      </c>
      <c r="M125">
        <v>37</v>
      </c>
      <c r="N125" s="24" t="str">
        <f>IF(M125&lt;=M$88,VLOOKUP(M125,申込一覧表!$W$48:$AA$87,5,0),"")</f>
        <v/>
      </c>
    </row>
    <row r="126" spans="11:14" ht="14.25" customHeight="1">
      <c r="K126">
        <v>38</v>
      </c>
      <c r="L126" s="24" t="str">
        <f t="shared" si="78"/>
        <v/>
      </c>
      <c r="M126">
        <v>38</v>
      </c>
      <c r="N126" s="24" t="str">
        <f>IF(M126&lt;=M$88,VLOOKUP(M126,申込一覧表!$W$48:$AA$87,5,0),"")</f>
        <v/>
      </c>
    </row>
    <row r="127" spans="11:14" ht="14.25" customHeight="1">
      <c r="K127">
        <v>39</v>
      </c>
      <c r="L127" s="24" t="str">
        <f t="shared" si="78"/>
        <v/>
      </c>
      <c r="M127">
        <v>39</v>
      </c>
      <c r="N127" s="24" t="str">
        <f>IF(M127&lt;=M$88,VLOOKUP(M127,申込一覧表!$W$48:$AA$87,5,0),"")</f>
        <v/>
      </c>
    </row>
    <row r="128" spans="11:14" ht="14.25" customHeight="1">
      <c r="K128">
        <v>40</v>
      </c>
      <c r="L128" s="31" t="str">
        <f t="shared" si="78"/>
        <v/>
      </c>
      <c r="M128">
        <v>40</v>
      </c>
      <c r="N128" s="31" t="str">
        <f>IF(M128&lt;=M$88,VLOOKUP(M128,申込一覧表!$W$48:$AA$87,5,0),"")</f>
        <v/>
      </c>
    </row>
  </sheetData>
  <sheetProtection selectLockedCells="1"/>
  <mergeCells count="2">
    <mergeCell ref="I1:J1"/>
    <mergeCell ref="AS5:AV5"/>
  </mergeCells>
  <phoneticPr fontId="2"/>
  <conditionalFormatting sqref="F7:I13 F16:I22 F25:I31 F34:I40 F43:I49 F52:I58">
    <cfRule type="expression" dxfId="3" priority="1" stopIfTrue="1">
      <formula>AND(F7&lt;&gt;"",AC7&gt;1)</formula>
    </cfRule>
  </conditionalFormatting>
  <dataValidations xWindow="255" yWindow="350" count="7">
    <dataValidation imeMode="off" allowBlank="1" showInputMessage="1" showErrorMessage="1" promptTitle="エントリータイム入力" prompt="例　30秒45　→　30.45_x000a_１分13秒32 → 113.32" sqref="E16:E23 E43:E50 E34:E41 E25:E32 E7:E14 E52:E58" xr:uid="{00000000-0002-0000-0200-000000000000}"/>
    <dataValidation type="list" allowBlank="1" showInputMessage="1" showErrorMessage="1" promptTitle="リレー泳者" prompt="リレーの泳者を選択して下さい。_x000a_（個人種目出場者のみ選択可能です。）" sqref="F7:I13 F16:I22" xr:uid="{00000000-0002-0000-0200-000001000000}">
      <formula1>$L$88:$L$128</formula1>
    </dataValidation>
    <dataValidation type="list" allowBlank="1" showInputMessage="1" showErrorMessage="1" promptTitle="リレー泳者" prompt="リレーの泳者を選択して下さい。_x000a_（個人種目出場者のみ選択可能です。）" sqref="F25:I31 F34:I40" xr:uid="{00000000-0002-0000-0200-000002000000}">
      <formula1>$N$88:$N$128</formula1>
    </dataValidation>
    <dataValidation type="list" allowBlank="1" showInputMessage="1" showErrorMessage="1" promptTitle="泳者選択（混合リレー）" prompt="リレーの泳者を選択して下さい。_x000a_（個人種目出場者のみ選択可能です。）_x000a_※女子はリストの中の下の方にあります。" sqref="F52:I58 G43:I49 F44:F49" xr:uid="{00000000-0002-0000-0200-000003000000}">
      <formula1>$N$6:$N$87</formula1>
    </dataValidation>
    <dataValidation allowBlank="1" showInputMessage="1" showErrorMessage="1" prompt="入力不要" sqref="A7:D13 A43:D49 A34:D40 A25:D31 A16:D22 A52:D58" xr:uid="{00000000-0002-0000-0200-000004000000}"/>
    <dataValidation type="list" allowBlank="1" showInputMessage="1" showErrorMessage="1" sqref="F14:I14 F41:I41 F32:I32 F50:I50 F23:I23" xr:uid="{00000000-0002-0000-0200-000005000000}">
      <formula1>$N$7:$N$128</formula1>
    </dataValidation>
    <dataValidation type="list" allowBlank="1" showInputMessage="1" showErrorMessage="1" promptTitle="泳者選択（混合リレー）" prompt="リレーの泳者を選択して下さい。_x000a_（個人種目出場者のみ選択可能です。）_x000a_※女子はリストの中の下の方にあります。" sqref="F43" xr:uid="{00000000-0002-0000-0200-000006000000}">
      <formula1>$N$6:$N$86</formula1>
    </dataValidation>
  </dataValidations>
  <printOptions horizontalCentered="1"/>
  <pageMargins left="0.47244094488188981" right="0.47244094488188981" top="0.59055118110236227" bottom="0.78740157480314965" header="0.51181102362204722" footer="0.51181102362204722"/>
  <pageSetup paperSize="9" scale="96" orientation="portrait" blackAndWhite="1"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U62"/>
  <sheetViews>
    <sheetView showGridLines="0" zoomScale="75" zoomScaleNormal="75" workbookViewId="0">
      <selection activeCell="U5" sqref="U5"/>
    </sheetView>
  </sheetViews>
  <sheetFormatPr defaultColWidth="10.140625" defaultRowHeight="11.25"/>
  <cols>
    <col min="1" max="1" width="7.140625" style="77" customWidth="1"/>
    <col min="2" max="2" width="11.140625" style="77" customWidth="1"/>
    <col min="3" max="10" width="7.140625" style="77" customWidth="1"/>
    <col min="11" max="11" width="4.85546875" style="77" customWidth="1"/>
    <col min="12" max="12" width="6" style="77" customWidth="1"/>
    <col min="13" max="13" width="25.85546875" style="77" customWidth="1"/>
    <col min="14" max="14" width="6.42578125" style="77" customWidth="1"/>
    <col min="15" max="15" width="9.5703125" style="77" customWidth="1"/>
    <col min="16" max="16" width="25.85546875" style="77" customWidth="1"/>
    <col min="17" max="17" width="6.42578125" style="77" customWidth="1"/>
    <col min="18" max="29" width="7.140625" style="77" customWidth="1"/>
    <col min="30" max="16384" width="10.140625" style="77"/>
  </cols>
  <sheetData>
    <row r="1" spans="1:17" s="49" customFormat="1" ht="13.5"/>
    <row r="2" spans="1:17" s="50" customFormat="1" ht="21.75" customHeight="1">
      <c r="A2" s="110" t="s">
        <v>133</v>
      </c>
    </row>
    <row r="3" spans="1:17" s="50" customFormat="1" ht="23.25" customHeight="1">
      <c r="A3" s="50" t="s">
        <v>146</v>
      </c>
      <c r="B3" s="51"/>
      <c r="L3" s="50" t="s">
        <v>66</v>
      </c>
      <c r="P3" s="116" t="s">
        <v>147</v>
      </c>
    </row>
    <row r="4" spans="1:17" s="50" customFormat="1" ht="23.25" customHeight="1">
      <c r="A4" s="50" t="s">
        <v>67</v>
      </c>
      <c r="B4" s="51"/>
    </row>
    <row r="5" spans="1:17" s="49" customFormat="1" ht="28.5" customHeight="1">
      <c r="L5" s="52" t="s">
        <v>68</v>
      </c>
      <c r="M5" s="53"/>
      <c r="N5" s="53"/>
      <c r="O5" s="53"/>
      <c r="P5" s="53"/>
      <c r="Q5" s="53"/>
    </row>
    <row r="6" spans="1:17" s="53" customFormat="1" ht="23.25" customHeight="1" thickBot="1">
      <c r="C6" s="54"/>
      <c r="D6" s="111" t="s">
        <v>134</v>
      </c>
      <c r="L6" s="49"/>
      <c r="M6" s="49"/>
      <c r="N6" s="49"/>
      <c r="O6" s="49"/>
      <c r="P6" s="49"/>
      <c r="Q6" s="49"/>
    </row>
    <row r="7" spans="1:17" s="49" customFormat="1" ht="21.75" customHeight="1">
      <c r="L7" s="55" t="s">
        <v>69</v>
      </c>
      <c r="M7" s="56" t="s">
        <v>135</v>
      </c>
      <c r="N7" s="56" t="s">
        <v>70</v>
      </c>
      <c r="O7" s="56" t="s">
        <v>71</v>
      </c>
      <c r="P7" s="56" t="s">
        <v>136</v>
      </c>
      <c r="Q7" s="57" t="s">
        <v>70</v>
      </c>
    </row>
    <row r="8" spans="1:17" s="49" customFormat="1" ht="35.25" customHeight="1">
      <c r="L8" s="58">
        <v>1</v>
      </c>
      <c r="M8" s="59"/>
      <c r="N8" s="59"/>
      <c r="O8" s="60">
        <v>11</v>
      </c>
      <c r="P8" s="59"/>
      <c r="Q8" s="61"/>
    </row>
    <row r="9" spans="1:17" s="49" customFormat="1" ht="35.25" customHeight="1">
      <c r="L9" s="62">
        <f t="shared" ref="L9:L17" si="0">L8+1</f>
        <v>2</v>
      </c>
      <c r="M9" s="63"/>
      <c r="N9" s="63"/>
      <c r="O9" s="64">
        <f t="shared" ref="O9:O17" si="1">O8+1</f>
        <v>12</v>
      </c>
      <c r="P9" s="63"/>
      <c r="Q9" s="65"/>
    </row>
    <row r="10" spans="1:17" s="49" customFormat="1" ht="35.25" customHeight="1">
      <c r="L10" s="62">
        <f t="shared" si="0"/>
        <v>3</v>
      </c>
      <c r="M10" s="63"/>
      <c r="N10" s="63"/>
      <c r="O10" s="64">
        <f t="shared" si="1"/>
        <v>13</v>
      </c>
      <c r="P10" s="63"/>
      <c r="Q10" s="65"/>
    </row>
    <row r="11" spans="1:17" s="49" customFormat="1" ht="35.25" customHeight="1">
      <c r="L11" s="62">
        <f t="shared" si="0"/>
        <v>4</v>
      </c>
      <c r="M11" s="63"/>
      <c r="N11" s="63"/>
      <c r="O11" s="64">
        <f t="shared" si="1"/>
        <v>14</v>
      </c>
      <c r="P11" s="63"/>
      <c r="Q11" s="65"/>
    </row>
    <row r="12" spans="1:17" s="49" customFormat="1" ht="35.25" customHeight="1">
      <c r="L12" s="62">
        <f t="shared" si="0"/>
        <v>5</v>
      </c>
      <c r="M12" s="63"/>
      <c r="N12" s="63"/>
      <c r="O12" s="64">
        <f t="shared" si="1"/>
        <v>15</v>
      </c>
      <c r="P12" s="63"/>
      <c r="Q12" s="65"/>
    </row>
    <row r="13" spans="1:17" s="49" customFormat="1" ht="35.25" customHeight="1">
      <c r="L13" s="62">
        <f t="shared" si="0"/>
        <v>6</v>
      </c>
      <c r="M13" s="63"/>
      <c r="N13" s="63"/>
      <c r="O13" s="64">
        <f t="shared" si="1"/>
        <v>16</v>
      </c>
      <c r="P13" s="63"/>
      <c r="Q13" s="65"/>
    </row>
    <row r="14" spans="1:17" s="49" customFormat="1" ht="35.25" customHeight="1">
      <c r="J14" s="66"/>
      <c r="L14" s="62">
        <f t="shared" si="0"/>
        <v>7</v>
      </c>
      <c r="M14" s="63"/>
      <c r="N14" s="63"/>
      <c r="O14" s="64">
        <f t="shared" si="1"/>
        <v>17</v>
      </c>
      <c r="P14" s="63"/>
      <c r="Q14" s="65"/>
    </row>
    <row r="15" spans="1:17" s="49" customFormat="1" ht="35.25" customHeight="1">
      <c r="A15" s="50"/>
      <c r="J15" s="66" t="s">
        <v>72</v>
      </c>
      <c r="K15" s="50"/>
      <c r="L15" s="68">
        <f t="shared" si="0"/>
        <v>8</v>
      </c>
      <c r="M15" s="69"/>
      <c r="N15" s="69"/>
      <c r="O15" s="70">
        <f t="shared" si="1"/>
        <v>18</v>
      </c>
      <c r="P15" s="69"/>
      <c r="Q15" s="71"/>
    </row>
    <row r="16" spans="1:17" s="50" customFormat="1" ht="35.25" customHeight="1">
      <c r="B16" s="67" t="s">
        <v>73</v>
      </c>
      <c r="C16" s="67"/>
      <c r="D16" s="67"/>
      <c r="E16" s="67"/>
      <c r="F16" s="67"/>
      <c r="G16" s="67"/>
      <c r="H16" s="67"/>
      <c r="I16" s="67"/>
      <c r="J16" s="67"/>
      <c r="L16" s="68">
        <f t="shared" si="0"/>
        <v>9</v>
      </c>
      <c r="M16" s="69"/>
      <c r="N16" s="69"/>
      <c r="O16" s="70">
        <f t="shared" si="1"/>
        <v>19</v>
      </c>
      <c r="P16" s="69"/>
      <c r="Q16" s="71"/>
    </row>
    <row r="17" spans="1:17" s="50" customFormat="1" ht="35.25" customHeight="1" thickBot="1">
      <c r="B17" s="72" t="s">
        <v>74</v>
      </c>
      <c r="C17" s="72"/>
      <c r="D17" s="72"/>
      <c r="E17" s="72"/>
      <c r="F17" s="72"/>
      <c r="G17" s="72"/>
      <c r="H17" s="72"/>
      <c r="I17" s="72"/>
      <c r="J17" s="72"/>
      <c r="L17" s="73">
        <f t="shared" si="0"/>
        <v>10</v>
      </c>
      <c r="M17" s="74"/>
      <c r="N17" s="74"/>
      <c r="O17" s="75">
        <f t="shared" si="1"/>
        <v>20</v>
      </c>
      <c r="P17" s="74"/>
      <c r="Q17" s="76"/>
    </row>
    <row r="18" spans="1:17" s="50" customFormat="1" ht="37.5" customHeight="1">
      <c r="B18" s="72" t="s">
        <v>75</v>
      </c>
      <c r="C18" s="72"/>
      <c r="D18" s="72"/>
      <c r="E18" s="72"/>
      <c r="F18" s="72"/>
      <c r="G18" s="72"/>
      <c r="H18" s="72"/>
      <c r="I18" s="72"/>
      <c r="J18" s="72"/>
      <c r="L18" s="49"/>
      <c r="M18" s="49"/>
      <c r="N18" s="49"/>
      <c r="O18" s="49"/>
      <c r="P18" s="49"/>
      <c r="Q18" s="49"/>
    </row>
    <row r="19" spans="1:17" s="50" customFormat="1" ht="38.25" customHeight="1">
      <c r="B19" s="72" t="s">
        <v>76</v>
      </c>
      <c r="C19" s="72"/>
      <c r="D19" s="72"/>
      <c r="E19" s="72"/>
      <c r="F19" s="72"/>
      <c r="G19" s="72"/>
      <c r="H19" s="72"/>
      <c r="I19" s="72"/>
      <c r="J19" s="72" t="s">
        <v>70</v>
      </c>
      <c r="L19" s="49"/>
      <c r="M19" s="49"/>
      <c r="N19" s="49"/>
      <c r="O19" s="49"/>
      <c r="P19" s="49"/>
      <c r="Q19" s="49"/>
    </row>
    <row r="20" spans="1:17" s="50" customFormat="1" ht="23.25" customHeight="1">
      <c r="A20" s="49"/>
      <c r="B20" s="49"/>
      <c r="C20" s="49"/>
      <c r="D20" s="49"/>
      <c r="E20" s="49"/>
      <c r="F20" s="49"/>
      <c r="G20" s="49"/>
      <c r="H20" s="49"/>
      <c r="I20" s="49"/>
      <c r="J20" s="49"/>
      <c r="K20" s="49"/>
      <c r="L20" s="49"/>
      <c r="M20" s="49"/>
      <c r="N20" s="49"/>
      <c r="O20" s="49"/>
      <c r="P20" s="49"/>
      <c r="Q20" s="49"/>
    </row>
    <row r="21" spans="1:17" s="49" customFormat="1" ht="23.25" customHeight="1">
      <c r="L21" s="77"/>
      <c r="M21" s="77"/>
      <c r="N21" s="77"/>
      <c r="O21" s="77"/>
      <c r="P21" s="77"/>
      <c r="Q21" s="77"/>
    </row>
    <row r="22" spans="1:17" s="49" customFormat="1" ht="35.1" customHeight="1">
      <c r="A22" s="77"/>
      <c r="B22" s="77"/>
      <c r="C22" s="77"/>
      <c r="D22" s="77"/>
      <c r="E22" s="77"/>
      <c r="F22" s="77"/>
      <c r="G22" s="77"/>
      <c r="H22" s="77"/>
      <c r="I22" s="77"/>
      <c r="J22" s="77"/>
      <c r="K22" s="77"/>
      <c r="L22" s="77"/>
      <c r="M22" s="77"/>
      <c r="N22" s="77"/>
      <c r="O22" s="77"/>
      <c r="P22" s="77"/>
      <c r="Q22" s="77"/>
    </row>
    <row r="26" spans="1:17" ht="13.5">
      <c r="L26" s="49"/>
      <c r="M26" s="49"/>
      <c r="N26" s="49"/>
      <c r="O26" s="49"/>
      <c r="P26" s="49"/>
      <c r="Q26" s="49"/>
    </row>
    <row r="27" spans="1:17" ht="13.5">
      <c r="A27" s="49"/>
      <c r="B27" s="49"/>
      <c r="C27" s="49"/>
      <c r="D27" s="49"/>
      <c r="E27" s="49"/>
      <c r="F27" s="49"/>
      <c r="G27" s="49"/>
      <c r="H27" s="49"/>
      <c r="I27" s="49"/>
      <c r="J27" s="49"/>
      <c r="K27" s="49"/>
      <c r="L27" s="49"/>
      <c r="M27" s="49"/>
      <c r="N27" s="49"/>
      <c r="O27" s="49"/>
      <c r="P27" s="49"/>
      <c r="Q27" s="49"/>
    </row>
    <row r="28" spans="1:17" s="49" customFormat="1" ht="12" customHeight="1"/>
    <row r="29" spans="1:17" s="49" customFormat="1" ht="8.4499999999999993" customHeight="1"/>
    <row r="30" spans="1:17" s="49" customFormat="1" ht="13.9" customHeight="1"/>
    <row r="31" spans="1:17" s="49" customFormat="1" ht="5.45" customHeight="1"/>
    <row r="32" spans="1:17" s="49" customFormat="1" ht="18" customHeight="1"/>
    <row r="33" s="49" customFormat="1" ht="12.6" customHeight="1"/>
    <row r="34" s="49" customFormat="1" ht="13.5"/>
    <row r="35" s="49" customFormat="1" ht="13.5"/>
    <row r="36" s="49" customFormat="1" ht="13.5"/>
    <row r="37" s="49" customFormat="1" ht="13.5"/>
    <row r="38" s="49" customFormat="1" ht="5.45" customHeight="1"/>
    <row r="39" s="49" customFormat="1" ht="15" customHeight="1"/>
    <row r="40" s="49" customFormat="1" ht="16.149999999999999" customHeight="1"/>
    <row r="41" s="49" customFormat="1" ht="6" customHeight="1"/>
    <row r="42" s="49" customFormat="1" ht="22.15" customHeight="1"/>
    <row r="43" s="49" customFormat="1" ht="22.15" customHeight="1"/>
    <row r="44" s="49" customFormat="1" ht="13.9" customHeight="1"/>
    <row r="45" s="49" customFormat="1" ht="18.75" customHeight="1"/>
    <row r="46" s="49" customFormat="1" ht="11.25" customHeight="1"/>
    <row r="47" s="49" customFormat="1" ht="23.25" customHeight="1"/>
    <row r="48" s="49" customFormat="1" ht="12.75" customHeight="1"/>
    <row r="49" spans="1:21" s="49" customFormat="1" ht="12" customHeight="1"/>
    <row r="50" spans="1:21" s="49" customFormat="1" ht="23.25" customHeight="1"/>
    <row r="51" spans="1:21" s="49" customFormat="1" ht="12" customHeight="1"/>
    <row r="52" spans="1:21" s="49" customFormat="1" ht="12" customHeight="1"/>
    <row r="53" spans="1:21" s="49" customFormat="1" ht="23.25" customHeight="1"/>
    <row r="54" spans="1:21" s="49" customFormat="1" ht="12" customHeight="1"/>
    <row r="55" spans="1:21" s="49" customFormat="1" ht="12" customHeight="1"/>
    <row r="56" spans="1:21" s="49" customFormat="1" ht="23.25" customHeight="1"/>
    <row r="57" spans="1:21" s="49" customFormat="1" ht="6.75" customHeight="1"/>
    <row r="58" spans="1:21" s="49" customFormat="1" ht="6.75" customHeight="1"/>
    <row r="59" spans="1:21" s="49" customFormat="1" ht="6.75" customHeight="1"/>
    <row r="60" spans="1:21" s="49" customFormat="1" ht="6.75" customHeight="1">
      <c r="L60" s="77"/>
      <c r="M60" s="77"/>
      <c r="N60" s="77"/>
      <c r="O60" s="77"/>
      <c r="P60" s="77"/>
      <c r="Q60" s="77"/>
    </row>
    <row r="61" spans="1:21" s="49" customFormat="1" ht="6.75" customHeight="1">
      <c r="A61" s="77"/>
      <c r="B61" s="78"/>
      <c r="C61" s="77"/>
      <c r="D61" s="77"/>
      <c r="E61" s="77"/>
      <c r="F61" s="77"/>
      <c r="G61" s="77"/>
      <c r="H61" s="77"/>
      <c r="I61" s="77"/>
      <c r="J61" s="77"/>
      <c r="K61" s="77"/>
      <c r="L61" s="77"/>
      <c r="M61" s="77"/>
      <c r="N61" s="77"/>
      <c r="O61" s="77"/>
      <c r="P61" s="77"/>
      <c r="Q61" s="77"/>
    </row>
    <row r="62" spans="1:21" ht="12.6" customHeight="1">
      <c r="U62" s="79"/>
    </row>
  </sheetData>
  <sheetProtection password="C18F" sheet="1" objects="1" scenarios="1" selectLockedCells="1"/>
  <phoneticPr fontId="13"/>
  <pageMargins left="0.43307086614173229" right="0.19685039370078741" top="0.19685039370078741" bottom="0.23622047244094491" header="0.23622047244094491" footer="0.19685039370078741"/>
  <pageSetup paperSize="9" scale="98" orientation="landscape" blackAndWhite="1" horizontalDpi="1200" verticalDpi="12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C2"/>
  <sheetViews>
    <sheetView workbookViewId="0"/>
  </sheetViews>
  <sheetFormatPr defaultRowHeight="12"/>
  <cols>
    <col min="1" max="1" width="45.7109375" customWidth="1"/>
    <col min="2" max="2" width="12" customWidth="1"/>
    <col min="3" max="3" width="24.7109375" customWidth="1"/>
    <col min="4" max="4" width="20.85546875" bestFit="1" customWidth="1"/>
    <col min="5" max="5" width="10.7109375" customWidth="1"/>
    <col min="6" max="6" width="20.85546875" bestFit="1" customWidth="1"/>
    <col min="7" max="7" width="10.7109375" customWidth="1"/>
    <col min="8" max="8" width="20.85546875" bestFit="1" customWidth="1"/>
    <col min="9" max="9" width="10.7109375" customWidth="1"/>
  </cols>
  <sheetData>
    <row r="1" spans="1:3">
      <c r="A1" t="s">
        <v>188</v>
      </c>
      <c r="B1" t="s">
        <v>189</v>
      </c>
      <c r="C1" t="s">
        <v>190</v>
      </c>
    </row>
    <row r="2" spans="1:3">
      <c r="A2" t="str">
        <f>申込書!B1</f>
        <v>第31回ＪＳＣＡマスターズ水泳通信記録会</v>
      </c>
      <c r="B2" s="117">
        <v>40558</v>
      </c>
      <c r="C2" t="s">
        <v>191</v>
      </c>
    </row>
  </sheetData>
  <phoneticPr fontId="2"/>
  <pageMargins left="0.78700000000000003" right="0.78700000000000003" top="0.98399999999999999" bottom="0.98399999999999999" header="0.51200000000000001" footer="0.51200000000000001"/>
  <pageSetup paperSize="9" orientation="portrait" horizontalDpi="0" verticalDpi="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BC3"/>
  <sheetViews>
    <sheetView workbookViewId="0">
      <selection activeCell="C8" sqref="C8:D8"/>
    </sheetView>
  </sheetViews>
  <sheetFormatPr defaultRowHeight="12"/>
  <cols>
    <col min="2" max="2" width="7.85546875" customWidth="1"/>
    <col min="3" max="3" width="14.7109375" customWidth="1"/>
    <col min="4" max="4" width="41.7109375" customWidth="1"/>
    <col min="5" max="5" width="15.7109375" customWidth="1"/>
    <col min="6" max="6" width="12.140625" customWidth="1"/>
    <col min="7" max="7" width="13.7109375" customWidth="1"/>
    <col min="8" max="8" width="10.140625" customWidth="1"/>
    <col min="9" max="10" width="51" customWidth="1"/>
    <col min="11" max="12" width="13.140625" customWidth="1"/>
    <col min="13" max="13" width="32.42578125" customWidth="1"/>
    <col min="14" max="15" width="20.85546875" customWidth="1"/>
    <col min="16" max="18" width="9.7109375" customWidth="1"/>
    <col min="19" max="20" width="20.85546875" customWidth="1"/>
    <col min="21" max="23" width="9.7109375" customWidth="1"/>
  </cols>
  <sheetData>
    <row r="1" spans="1:55">
      <c r="N1" t="s">
        <v>144</v>
      </c>
      <c r="S1" t="s">
        <v>145</v>
      </c>
      <c r="X1" t="s">
        <v>117</v>
      </c>
      <c r="AG1" t="s">
        <v>122</v>
      </c>
      <c r="AP1" t="s">
        <v>121</v>
      </c>
    </row>
    <row r="2" spans="1:55">
      <c r="A2" t="s">
        <v>131</v>
      </c>
      <c r="B2" t="s">
        <v>100</v>
      </c>
      <c r="C2" t="s">
        <v>101</v>
      </c>
      <c r="D2" t="s">
        <v>17</v>
      </c>
      <c r="E2" t="s">
        <v>105</v>
      </c>
      <c r="F2" t="s">
        <v>102</v>
      </c>
      <c r="G2" t="s">
        <v>103</v>
      </c>
      <c r="H2" t="s">
        <v>104</v>
      </c>
      <c r="I2" t="s">
        <v>106</v>
      </c>
      <c r="J2" t="s">
        <v>107</v>
      </c>
      <c r="K2" t="s">
        <v>108</v>
      </c>
      <c r="L2" t="s">
        <v>109</v>
      </c>
      <c r="M2" t="s">
        <v>110</v>
      </c>
      <c r="N2" t="s">
        <v>140</v>
      </c>
      <c r="O2" t="s">
        <v>31</v>
      </c>
      <c r="P2" t="s">
        <v>141</v>
      </c>
      <c r="Q2" t="s">
        <v>142</v>
      </c>
      <c r="R2" t="s">
        <v>143</v>
      </c>
      <c r="S2" t="s">
        <v>140</v>
      </c>
      <c r="T2" t="s">
        <v>31</v>
      </c>
      <c r="U2" t="s">
        <v>141</v>
      </c>
      <c r="V2" t="s">
        <v>142</v>
      </c>
      <c r="W2" t="s">
        <v>143</v>
      </c>
      <c r="X2" t="s">
        <v>111</v>
      </c>
      <c r="Y2" t="s">
        <v>112</v>
      </c>
      <c r="Z2" t="s">
        <v>113</v>
      </c>
      <c r="AA2" t="s">
        <v>114</v>
      </c>
      <c r="AB2" t="s">
        <v>115</v>
      </c>
      <c r="AC2" t="s">
        <v>116</v>
      </c>
      <c r="AD2" t="s">
        <v>118</v>
      </c>
      <c r="AE2" t="s">
        <v>119</v>
      </c>
      <c r="AF2" t="s">
        <v>120</v>
      </c>
      <c r="AG2" t="s">
        <v>111</v>
      </c>
      <c r="AH2" t="s">
        <v>112</v>
      </c>
      <c r="AI2" t="s">
        <v>113</v>
      </c>
      <c r="AJ2" t="s">
        <v>114</v>
      </c>
      <c r="AK2" t="s">
        <v>115</v>
      </c>
      <c r="AL2" t="s">
        <v>116</v>
      </c>
      <c r="AM2" t="s">
        <v>118</v>
      </c>
      <c r="AN2" t="s">
        <v>119</v>
      </c>
      <c r="AO2" t="s">
        <v>120</v>
      </c>
      <c r="AP2" t="s">
        <v>123</v>
      </c>
      <c r="AQ2" t="s">
        <v>124</v>
      </c>
      <c r="AR2" t="s">
        <v>125</v>
      </c>
      <c r="AS2" t="s">
        <v>126</v>
      </c>
      <c r="AT2" t="s">
        <v>127</v>
      </c>
      <c r="AU2" t="s">
        <v>128</v>
      </c>
      <c r="AV2" t="s">
        <v>35</v>
      </c>
      <c r="AW2" t="s">
        <v>46</v>
      </c>
      <c r="AX2" t="s">
        <v>129</v>
      </c>
      <c r="AY2" t="s">
        <v>130</v>
      </c>
      <c r="AZ2" t="s">
        <v>97</v>
      </c>
      <c r="BA2" t="s">
        <v>98</v>
      </c>
      <c r="BB2" t="s">
        <v>99</v>
      </c>
    </row>
    <row r="3" spans="1:55">
      <c r="B3" s="47" t="str">
        <f>申込書!AB4</f>
        <v/>
      </c>
      <c r="C3" s="48">
        <f>申込書!Q4</f>
        <v>0</v>
      </c>
      <c r="D3">
        <f>申込書!C6</f>
        <v>0</v>
      </c>
      <c r="E3">
        <f>申込書!S10</f>
        <v>0</v>
      </c>
      <c r="F3">
        <f>申込書!C10</f>
        <v>0</v>
      </c>
      <c r="G3">
        <f>申込書!C8</f>
        <v>0</v>
      </c>
      <c r="H3">
        <f>申込書!D12</f>
        <v>0</v>
      </c>
      <c r="I3">
        <f>申込書!D13</f>
        <v>0</v>
      </c>
      <c r="J3" t="str">
        <f>IF(申込書!D14="","",申込書!D14)</f>
        <v/>
      </c>
      <c r="K3">
        <f>申込書!F15</f>
        <v>0</v>
      </c>
      <c r="L3" t="str">
        <f>IF(申込書!P15="","",申込書!P15)</f>
        <v/>
      </c>
      <c r="M3" t="str">
        <f>IF(申込書!F16="","",申込書!F16)</f>
        <v/>
      </c>
      <c r="N3" t="str">
        <f>IF(申込書!E20="","",申込書!E20)</f>
        <v/>
      </c>
      <c r="O3" t="str">
        <f>IF(申込書!E18="","",申込書!E18)</f>
        <v/>
      </c>
      <c r="P3" t="str">
        <f>IF(申込書!G21="","",申込書!G21)</f>
        <v/>
      </c>
      <c r="Q3" t="str">
        <f>IF(申込書!G22="","",申込書!G22)</f>
        <v/>
      </c>
      <c r="R3" t="str">
        <f>IF(申込書!G23="","",申込書!G23)</f>
        <v/>
      </c>
      <c r="S3" t="str">
        <f>IF(申込書!P20="","",申込書!P20)</f>
        <v/>
      </c>
      <c r="T3" t="str">
        <f>IF(申込書!P18="","",申込書!P18)</f>
        <v/>
      </c>
      <c r="U3" t="str">
        <f>IF(申込書!R21="","",申込書!R21)</f>
        <v/>
      </c>
      <c r="V3" t="str">
        <f>IF(申込書!R22="","",申込書!R22)</f>
        <v/>
      </c>
      <c r="W3" t="str">
        <f>IF(申込書!R23="","",申込書!R23)</f>
        <v/>
      </c>
      <c r="X3">
        <f>申込書!H25</f>
        <v>0</v>
      </c>
      <c r="Y3">
        <f>申込書!N25</f>
        <v>0</v>
      </c>
      <c r="Z3">
        <f>申込書!E25</f>
        <v>0</v>
      </c>
      <c r="AA3">
        <f>申込書!H26</f>
        <v>0</v>
      </c>
      <c r="AB3">
        <f>申込書!N26</f>
        <v>0</v>
      </c>
      <c r="AC3">
        <f>申込書!E26</f>
        <v>0</v>
      </c>
      <c r="AD3">
        <f>X3+AA3</f>
        <v>0</v>
      </c>
      <c r="AE3">
        <f>Y3+AB3</f>
        <v>0</v>
      </c>
      <c r="AF3">
        <f>申込書!E27</f>
        <v>0</v>
      </c>
      <c r="AG3">
        <f>申込書!H29</f>
        <v>0</v>
      </c>
      <c r="AH3">
        <f>申込書!N29</f>
        <v>0</v>
      </c>
      <c r="AI3">
        <f>申込書!E29</f>
        <v>0</v>
      </c>
      <c r="AJ3">
        <f>申込書!H30</f>
        <v>0</v>
      </c>
      <c r="AK3">
        <f>申込書!N30</f>
        <v>0</v>
      </c>
      <c r="AL3">
        <f>申込書!E30</f>
        <v>0</v>
      </c>
      <c r="AM3">
        <f>AG3+AJ3</f>
        <v>0</v>
      </c>
      <c r="AN3">
        <f>AH3+AK3</f>
        <v>0</v>
      </c>
      <c r="AO3">
        <f>申込書!E31</f>
        <v>0</v>
      </c>
      <c r="AP3">
        <f>申込書!H33</f>
        <v>0</v>
      </c>
      <c r="AQ3">
        <f>申込書!P33</f>
        <v>0</v>
      </c>
      <c r="AR3">
        <f>申込書!H34</f>
        <v>0</v>
      </c>
      <c r="AS3">
        <f>申込書!P34</f>
        <v>0</v>
      </c>
      <c r="AT3">
        <f>申込書!H35</f>
        <v>0</v>
      </c>
      <c r="AU3">
        <f>申込書!P35</f>
        <v>0</v>
      </c>
      <c r="AV3">
        <f>SUM(AP3:AU3)</f>
        <v>0</v>
      </c>
      <c r="AW3">
        <f>申込書!L40</f>
        <v>0</v>
      </c>
      <c r="AX3">
        <f>申込書!L41</f>
        <v>0</v>
      </c>
      <c r="AY3">
        <f>申込書!N48</f>
        <v>0</v>
      </c>
      <c r="AZ3" s="108">
        <f>申込書!C47</f>
        <v>0</v>
      </c>
      <c r="BA3">
        <f>申込書!H47</f>
        <v>0</v>
      </c>
      <c r="BB3">
        <f>申込書!C48</f>
        <v>0</v>
      </c>
      <c r="BC3" t="s">
        <v>195</v>
      </c>
    </row>
  </sheetData>
  <phoneticPr fontId="2"/>
  <pageMargins left="0.78700000000000003" right="0.78700000000000003" top="0.98399999999999999" bottom="0.98399999999999999" header="0.51200000000000001" footer="0.51200000000000001"/>
  <pageSetup paperSize="9"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E2"/>
  <sheetViews>
    <sheetView workbookViewId="0">
      <selection activeCell="C8" sqref="C8:D8"/>
    </sheetView>
  </sheetViews>
  <sheetFormatPr defaultRowHeight="12"/>
  <cols>
    <col min="2" max="2" width="26.5703125" customWidth="1"/>
    <col min="3" max="3" width="11.85546875" customWidth="1"/>
    <col min="4" max="5" width="15.5703125" customWidth="1"/>
  </cols>
  <sheetData>
    <row r="1" spans="1:5">
      <c r="A1" t="s">
        <v>148</v>
      </c>
      <c r="B1" t="s">
        <v>149</v>
      </c>
      <c r="C1" t="s">
        <v>150</v>
      </c>
      <c r="D1" t="s">
        <v>151</v>
      </c>
      <c r="E1" t="s">
        <v>152</v>
      </c>
    </row>
    <row r="2" spans="1:5">
      <c r="A2" s="47" t="str">
        <f>団体!B3</f>
        <v/>
      </c>
      <c r="B2">
        <f>申込書!C6</f>
        <v>0</v>
      </c>
      <c r="C2" s="48">
        <f>申込書!Q4</f>
        <v>0</v>
      </c>
      <c r="D2">
        <f>申込書!S10</f>
        <v>0</v>
      </c>
      <c r="E2">
        <f>D2</f>
        <v>0</v>
      </c>
    </row>
  </sheetData>
  <phoneticPr fontId="2"/>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J83"/>
  <sheetViews>
    <sheetView workbookViewId="0">
      <selection activeCell="C8" sqref="C8:D8"/>
    </sheetView>
  </sheetViews>
  <sheetFormatPr defaultRowHeight="12"/>
  <cols>
    <col min="1" max="1" width="7.28515625" customWidth="1"/>
    <col min="2" max="2" width="4.85546875" customWidth="1"/>
    <col min="3" max="3" width="14" customWidth="1"/>
    <col min="4" max="4" width="13.42578125" customWidth="1"/>
    <col min="5" max="5" width="10.7109375" bestFit="1" customWidth="1"/>
    <col min="6" max="6" width="5" customWidth="1"/>
    <col min="7" max="7" width="7.7109375" customWidth="1"/>
  </cols>
  <sheetData>
    <row r="1" spans="1:10" s="14" customFormat="1">
      <c r="A1" s="14" t="s">
        <v>153</v>
      </c>
      <c r="B1" s="14" t="s">
        <v>154</v>
      </c>
      <c r="C1" s="14" t="s">
        <v>159</v>
      </c>
      <c r="D1" s="14" t="s">
        <v>155</v>
      </c>
      <c r="E1" s="14" t="s">
        <v>9</v>
      </c>
      <c r="F1" s="14" t="s">
        <v>24</v>
      </c>
      <c r="G1" s="14" t="s">
        <v>156</v>
      </c>
      <c r="H1" s="14" t="s">
        <v>157</v>
      </c>
      <c r="I1" s="14" t="s">
        <v>158</v>
      </c>
      <c r="J1" s="14" t="s">
        <v>160</v>
      </c>
    </row>
    <row r="2" spans="1:10">
      <c r="A2" t="str">
        <f>IF(申込一覧表!D6="","",申込一覧表!Z6)</f>
        <v/>
      </c>
      <c r="B2">
        <v>0</v>
      </c>
      <c r="C2" t="str">
        <f>申込一覧表!AF6</f>
        <v xml:space="preserve">  </v>
      </c>
      <c r="D2" t="str">
        <f>申込一覧表!AE6</f>
        <v xml:space="preserve"> </v>
      </c>
      <c r="E2" s="117">
        <f>申込一覧表!B6</f>
        <v>0</v>
      </c>
      <c r="F2" t="str">
        <f>申込一覧表!P6</f>
        <v/>
      </c>
      <c r="G2" t="str">
        <f>申込一覧表!AC6</f>
        <v/>
      </c>
      <c r="I2">
        <f>申込一覧表!AP6</f>
        <v>0</v>
      </c>
      <c r="J2" s="47" t="str">
        <f>申込書!$AB$4</f>
        <v/>
      </c>
    </row>
    <row r="3" spans="1:10">
      <c r="A3" t="str">
        <f>IF(申込一覧表!D7="","",申込一覧表!Z7)</f>
        <v/>
      </c>
      <c r="B3">
        <v>0</v>
      </c>
      <c r="C3" t="str">
        <f>申込一覧表!AF7</f>
        <v xml:space="preserve">  </v>
      </c>
      <c r="D3" t="str">
        <f>申込一覧表!AE7</f>
        <v xml:space="preserve"> </v>
      </c>
      <c r="E3" s="117">
        <f>申込一覧表!B7</f>
        <v>0</v>
      </c>
      <c r="F3" t="str">
        <f>申込一覧表!P7</f>
        <v/>
      </c>
      <c r="G3" t="str">
        <f>申込一覧表!AC7</f>
        <v/>
      </c>
      <c r="I3">
        <f>申込一覧表!AP7</f>
        <v>0</v>
      </c>
      <c r="J3" s="47" t="str">
        <f>申込書!$AB$4</f>
        <v/>
      </c>
    </row>
    <row r="4" spans="1:10">
      <c r="A4" t="str">
        <f>IF(申込一覧表!D8="","",申込一覧表!Z8)</f>
        <v/>
      </c>
      <c r="B4">
        <v>0</v>
      </c>
      <c r="C4" t="str">
        <f>申込一覧表!AF8</f>
        <v xml:space="preserve">  </v>
      </c>
      <c r="D4" t="str">
        <f>申込一覧表!AE8</f>
        <v xml:space="preserve"> </v>
      </c>
      <c r="E4" s="117">
        <f>申込一覧表!B8</f>
        <v>0</v>
      </c>
      <c r="F4" t="str">
        <f>申込一覧表!P8</f>
        <v/>
      </c>
      <c r="G4" t="str">
        <f>申込一覧表!AC8</f>
        <v/>
      </c>
      <c r="I4">
        <f>申込一覧表!AP8</f>
        <v>0</v>
      </c>
      <c r="J4" s="47" t="str">
        <f>申込書!$AB$4</f>
        <v/>
      </c>
    </row>
    <row r="5" spans="1:10">
      <c r="A5" t="str">
        <f>IF(申込一覧表!D9="","",申込一覧表!Z9)</f>
        <v/>
      </c>
      <c r="B5">
        <v>0</v>
      </c>
      <c r="C5" t="str">
        <f>申込一覧表!AF9</f>
        <v xml:space="preserve">  </v>
      </c>
      <c r="D5" t="str">
        <f>申込一覧表!AE9</f>
        <v xml:space="preserve"> </v>
      </c>
      <c r="E5" s="117">
        <f>申込一覧表!B9</f>
        <v>0</v>
      </c>
      <c r="F5" t="str">
        <f>申込一覧表!P9</f>
        <v/>
      </c>
      <c r="G5" t="str">
        <f>申込一覧表!AC9</f>
        <v/>
      </c>
      <c r="I5">
        <f>申込一覧表!AP9</f>
        <v>0</v>
      </c>
      <c r="J5" s="47" t="str">
        <f>申込書!$AB$4</f>
        <v/>
      </c>
    </row>
    <row r="6" spans="1:10">
      <c r="A6" t="str">
        <f>IF(申込一覧表!D10="","",申込一覧表!Z10)</f>
        <v/>
      </c>
      <c r="B6">
        <v>0</v>
      </c>
      <c r="C6" t="str">
        <f>申込一覧表!AF10</f>
        <v xml:space="preserve">  </v>
      </c>
      <c r="D6" t="str">
        <f>申込一覧表!AE10</f>
        <v xml:space="preserve"> </v>
      </c>
      <c r="E6" s="117">
        <f>申込一覧表!B10</f>
        <v>0</v>
      </c>
      <c r="F6" t="str">
        <f>申込一覧表!P10</f>
        <v/>
      </c>
      <c r="G6" t="str">
        <f>申込一覧表!AC10</f>
        <v/>
      </c>
      <c r="I6">
        <f>申込一覧表!AP10</f>
        <v>0</v>
      </c>
      <c r="J6" s="47" t="str">
        <f>申込書!$AB$4</f>
        <v/>
      </c>
    </row>
    <row r="7" spans="1:10">
      <c r="A7" t="str">
        <f>IF(申込一覧表!D11="","",申込一覧表!Z11)</f>
        <v/>
      </c>
      <c r="B7">
        <v>0</v>
      </c>
      <c r="C7" t="str">
        <f>申込一覧表!AF11</f>
        <v xml:space="preserve">  </v>
      </c>
      <c r="D7" t="str">
        <f>申込一覧表!AE11</f>
        <v xml:space="preserve"> </v>
      </c>
      <c r="E7" s="117">
        <f>申込一覧表!B11</f>
        <v>0</v>
      </c>
      <c r="F7" t="str">
        <f>申込一覧表!P11</f>
        <v/>
      </c>
      <c r="G7" t="str">
        <f>申込一覧表!AC11</f>
        <v/>
      </c>
      <c r="I7">
        <f>申込一覧表!AP11</f>
        <v>0</v>
      </c>
      <c r="J7" s="47" t="str">
        <f>申込書!$AB$4</f>
        <v/>
      </c>
    </row>
    <row r="8" spans="1:10">
      <c r="A8" t="str">
        <f>IF(申込一覧表!D12="","",申込一覧表!Z12)</f>
        <v/>
      </c>
      <c r="B8">
        <v>0</v>
      </c>
      <c r="C8" t="str">
        <f>申込一覧表!AF12</f>
        <v xml:space="preserve">  </v>
      </c>
      <c r="D8" t="str">
        <f>申込一覧表!AE12</f>
        <v xml:space="preserve"> </v>
      </c>
      <c r="E8" s="117">
        <f>申込一覧表!B12</f>
        <v>0</v>
      </c>
      <c r="F8" t="str">
        <f>申込一覧表!P12</f>
        <v/>
      </c>
      <c r="G8" t="str">
        <f>申込一覧表!AC12</f>
        <v/>
      </c>
      <c r="I8">
        <f>申込一覧表!AP12</f>
        <v>0</v>
      </c>
      <c r="J8" s="47" t="str">
        <f>申込書!$AB$4</f>
        <v/>
      </c>
    </row>
    <row r="9" spans="1:10">
      <c r="A9" t="str">
        <f>IF(申込一覧表!D13="","",申込一覧表!Z13)</f>
        <v/>
      </c>
      <c r="B9">
        <v>0</v>
      </c>
      <c r="C9" t="str">
        <f>申込一覧表!AF13</f>
        <v xml:space="preserve">  </v>
      </c>
      <c r="D9" t="str">
        <f>申込一覧表!AE13</f>
        <v xml:space="preserve"> </v>
      </c>
      <c r="E9" s="117">
        <f>申込一覧表!B13</f>
        <v>0</v>
      </c>
      <c r="F9" t="str">
        <f>申込一覧表!P13</f>
        <v/>
      </c>
      <c r="G9" t="str">
        <f>申込一覧表!AC13</f>
        <v/>
      </c>
      <c r="I9">
        <f>申込一覧表!AP13</f>
        <v>0</v>
      </c>
      <c r="J9" s="47" t="str">
        <f>申込書!$AB$4</f>
        <v/>
      </c>
    </row>
    <row r="10" spans="1:10">
      <c r="A10" t="str">
        <f>IF(申込一覧表!D14="","",申込一覧表!Z14)</f>
        <v/>
      </c>
      <c r="B10">
        <v>0</v>
      </c>
      <c r="C10" t="str">
        <f>申込一覧表!AF14</f>
        <v xml:space="preserve">  </v>
      </c>
      <c r="D10" t="str">
        <f>申込一覧表!AE14</f>
        <v xml:space="preserve"> </v>
      </c>
      <c r="E10" s="117">
        <f>申込一覧表!B14</f>
        <v>0</v>
      </c>
      <c r="F10" t="str">
        <f>申込一覧表!P14</f>
        <v/>
      </c>
      <c r="G10" t="str">
        <f>申込一覧表!AC14</f>
        <v/>
      </c>
      <c r="I10">
        <f>申込一覧表!AP14</f>
        <v>0</v>
      </c>
      <c r="J10" s="47" t="str">
        <f>申込書!$AB$4</f>
        <v/>
      </c>
    </row>
    <row r="11" spans="1:10">
      <c r="A11" t="str">
        <f>IF(申込一覧表!D15="","",申込一覧表!Z15)</f>
        <v/>
      </c>
      <c r="B11">
        <v>0</v>
      </c>
      <c r="C11" t="str">
        <f>申込一覧表!AF15</f>
        <v xml:space="preserve">  </v>
      </c>
      <c r="D11" t="str">
        <f>申込一覧表!AE15</f>
        <v xml:space="preserve"> </v>
      </c>
      <c r="E11" s="117">
        <f>申込一覧表!B15</f>
        <v>0</v>
      </c>
      <c r="F11" t="str">
        <f>申込一覧表!P15</f>
        <v/>
      </c>
      <c r="G11" t="str">
        <f>申込一覧表!AC15</f>
        <v/>
      </c>
      <c r="I11">
        <f>申込一覧表!AP15</f>
        <v>0</v>
      </c>
      <c r="J11" s="47" t="str">
        <f>申込書!$AB$4</f>
        <v/>
      </c>
    </row>
    <row r="12" spans="1:10">
      <c r="A12" t="str">
        <f>IF(申込一覧表!D16="","",申込一覧表!Z16)</f>
        <v/>
      </c>
      <c r="B12">
        <v>0</v>
      </c>
      <c r="C12" t="str">
        <f>申込一覧表!AF16</f>
        <v xml:space="preserve">  </v>
      </c>
      <c r="D12" t="str">
        <f>申込一覧表!AE16</f>
        <v xml:space="preserve"> </v>
      </c>
      <c r="E12" s="117">
        <f>申込一覧表!B16</f>
        <v>0</v>
      </c>
      <c r="F12" t="str">
        <f>申込一覧表!P16</f>
        <v/>
      </c>
      <c r="G12" t="str">
        <f>申込一覧表!AC16</f>
        <v/>
      </c>
      <c r="I12">
        <f>申込一覧表!AP16</f>
        <v>0</v>
      </c>
      <c r="J12" s="47" t="str">
        <f>申込書!$AB$4</f>
        <v/>
      </c>
    </row>
    <row r="13" spans="1:10">
      <c r="A13" t="str">
        <f>IF(申込一覧表!D17="","",申込一覧表!Z17)</f>
        <v/>
      </c>
      <c r="B13">
        <v>0</v>
      </c>
      <c r="C13" t="str">
        <f>申込一覧表!AF17</f>
        <v xml:space="preserve">  </v>
      </c>
      <c r="D13" t="str">
        <f>申込一覧表!AE17</f>
        <v xml:space="preserve"> </v>
      </c>
      <c r="E13" s="117">
        <f>申込一覧表!B17</f>
        <v>0</v>
      </c>
      <c r="F13" t="str">
        <f>申込一覧表!P17</f>
        <v/>
      </c>
      <c r="G13" t="str">
        <f>申込一覧表!AC17</f>
        <v/>
      </c>
      <c r="I13">
        <f>申込一覧表!AP17</f>
        <v>0</v>
      </c>
      <c r="J13" s="47" t="str">
        <f>申込書!$AB$4</f>
        <v/>
      </c>
    </row>
    <row r="14" spans="1:10">
      <c r="A14" t="str">
        <f>IF(申込一覧表!D18="","",申込一覧表!Z18)</f>
        <v/>
      </c>
      <c r="B14">
        <v>0</v>
      </c>
      <c r="C14" t="str">
        <f>申込一覧表!AF18</f>
        <v xml:space="preserve">  </v>
      </c>
      <c r="D14" t="str">
        <f>申込一覧表!AE18</f>
        <v xml:space="preserve"> </v>
      </c>
      <c r="E14" s="117">
        <f>申込一覧表!B18</f>
        <v>0</v>
      </c>
      <c r="F14" t="str">
        <f>申込一覧表!P18</f>
        <v/>
      </c>
      <c r="G14" t="str">
        <f>申込一覧表!AC18</f>
        <v/>
      </c>
      <c r="I14">
        <f>申込一覧表!AP18</f>
        <v>0</v>
      </c>
      <c r="J14" s="47" t="str">
        <f>申込書!$AB$4</f>
        <v/>
      </c>
    </row>
    <row r="15" spans="1:10">
      <c r="A15" t="str">
        <f>IF(申込一覧表!D19="","",申込一覧表!Z19)</f>
        <v/>
      </c>
      <c r="B15">
        <v>0</v>
      </c>
      <c r="C15" t="str">
        <f>申込一覧表!AF19</f>
        <v xml:space="preserve">  </v>
      </c>
      <c r="D15" t="str">
        <f>申込一覧表!AE19</f>
        <v xml:space="preserve"> </v>
      </c>
      <c r="E15" s="117">
        <f>申込一覧表!B19</f>
        <v>0</v>
      </c>
      <c r="F15" t="str">
        <f>申込一覧表!P19</f>
        <v/>
      </c>
      <c r="G15" t="str">
        <f>申込一覧表!AC19</f>
        <v/>
      </c>
      <c r="I15">
        <f>申込一覧表!AP19</f>
        <v>0</v>
      </c>
      <c r="J15" s="47" t="str">
        <f>申込書!$AB$4</f>
        <v/>
      </c>
    </row>
    <row r="16" spans="1:10">
      <c r="A16" t="str">
        <f>IF(申込一覧表!D20="","",申込一覧表!Z20)</f>
        <v/>
      </c>
      <c r="B16">
        <v>0</v>
      </c>
      <c r="C16" t="str">
        <f>申込一覧表!AF20</f>
        <v xml:space="preserve">  </v>
      </c>
      <c r="D16" t="str">
        <f>申込一覧表!AE20</f>
        <v xml:space="preserve"> </v>
      </c>
      <c r="E16" s="117">
        <f>申込一覧表!B20</f>
        <v>0</v>
      </c>
      <c r="F16" t="str">
        <f>申込一覧表!P20</f>
        <v/>
      </c>
      <c r="G16" t="str">
        <f>申込一覧表!AC20</f>
        <v/>
      </c>
      <c r="I16">
        <f>申込一覧表!AP20</f>
        <v>0</v>
      </c>
      <c r="J16" s="47" t="str">
        <f>申込書!$AB$4</f>
        <v/>
      </c>
    </row>
    <row r="17" spans="1:10">
      <c r="A17" t="str">
        <f>IF(申込一覧表!D21="","",申込一覧表!Z21)</f>
        <v/>
      </c>
      <c r="B17">
        <v>0</v>
      </c>
      <c r="C17" t="str">
        <f>申込一覧表!AF21</f>
        <v xml:space="preserve">  </v>
      </c>
      <c r="D17" t="str">
        <f>申込一覧表!AE21</f>
        <v xml:space="preserve"> </v>
      </c>
      <c r="E17" s="117">
        <f>申込一覧表!B21</f>
        <v>0</v>
      </c>
      <c r="F17" t="str">
        <f>申込一覧表!P21</f>
        <v/>
      </c>
      <c r="G17" t="str">
        <f>申込一覧表!AC21</f>
        <v/>
      </c>
      <c r="I17">
        <f>申込一覧表!AP21</f>
        <v>0</v>
      </c>
      <c r="J17" s="47" t="str">
        <f>申込書!$AB$4</f>
        <v/>
      </c>
    </row>
    <row r="18" spans="1:10">
      <c r="A18" t="str">
        <f>IF(申込一覧表!D22="","",申込一覧表!Z22)</f>
        <v/>
      </c>
      <c r="B18">
        <v>0</v>
      </c>
      <c r="C18" t="str">
        <f>申込一覧表!AF22</f>
        <v xml:space="preserve">  </v>
      </c>
      <c r="D18" t="str">
        <f>申込一覧表!AE22</f>
        <v xml:space="preserve"> </v>
      </c>
      <c r="E18" s="117">
        <f>申込一覧表!B22</f>
        <v>0</v>
      </c>
      <c r="F18" t="str">
        <f>申込一覧表!P22</f>
        <v/>
      </c>
      <c r="G18" t="str">
        <f>申込一覧表!AC22</f>
        <v/>
      </c>
      <c r="I18">
        <f>申込一覧表!AP22</f>
        <v>0</v>
      </c>
      <c r="J18" s="47" t="str">
        <f>申込書!$AB$4</f>
        <v/>
      </c>
    </row>
    <row r="19" spans="1:10">
      <c r="A19" t="str">
        <f>IF(申込一覧表!D23="","",申込一覧表!Z23)</f>
        <v/>
      </c>
      <c r="B19">
        <v>0</v>
      </c>
      <c r="C19" t="str">
        <f>申込一覧表!AF23</f>
        <v xml:space="preserve">  </v>
      </c>
      <c r="D19" t="str">
        <f>申込一覧表!AE23</f>
        <v xml:space="preserve"> </v>
      </c>
      <c r="E19" s="117">
        <f>申込一覧表!B23</f>
        <v>0</v>
      </c>
      <c r="F19" t="str">
        <f>申込一覧表!P23</f>
        <v/>
      </c>
      <c r="G19" t="str">
        <f>申込一覧表!AC23</f>
        <v/>
      </c>
      <c r="I19">
        <f>申込一覧表!AP23</f>
        <v>0</v>
      </c>
      <c r="J19" s="47" t="str">
        <f>申込書!$AB$4</f>
        <v/>
      </c>
    </row>
    <row r="20" spans="1:10">
      <c r="A20" t="str">
        <f>IF(申込一覧表!D24="","",申込一覧表!Z24)</f>
        <v/>
      </c>
      <c r="B20">
        <v>0</v>
      </c>
      <c r="C20" t="str">
        <f>申込一覧表!AF24</f>
        <v xml:space="preserve">  </v>
      </c>
      <c r="D20" t="str">
        <f>申込一覧表!AE24</f>
        <v xml:space="preserve"> </v>
      </c>
      <c r="E20" s="117">
        <f>申込一覧表!B24</f>
        <v>0</v>
      </c>
      <c r="F20" t="str">
        <f>申込一覧表!P24</f>
        <v/>
      </c>
      <c r="G20" t="str">
        <f>申込一覧表!AC24</f>
        <v/>
      </c>
      <c r="I20">
        <f>申込一覧表!AP24</f>
        <v>0</v>
      </c>
      <c r="J20" s="47" t="str">
        <f>申込書!$AB$4</f>
        <v/>
      </c>
    </row>
    <row r="21" spans="1:10">
      <c r="A21" t="str">
        <f>IF(申込一覧表!D25="","",申込一覧表!Z25)</f>
        <v/>
      </c>
      <c r="B21">
        <v>0</v>
      </c>
      <c r="C21" t="str">
        <f>申込一覧表!AF25</f>
        <v xml:space="preserve">  </v>
      </c>
      <c r="D21" t="str">
        <f>申込一覧表!AE25</f>
        <v xml:space="preserve"> </v>
      </c>
      <c r="E21" s="117">
        <f>申込一覧表!B25</f>
        <v>0</v>
      </c>
      <c r="F21" t="str">
        <f>申込一覧表!P25</f>
        <v/>
      </c>
      <c r="G21" t="str">
        <f>申込一覧表!AC25</f>
        <v/>
      </c>
      <c r="I21">
        <f>申込一覧表!AP25</f>
        <v>0</v>
      </c>
      <c r="J21" s="47" t="str">
        <f>申込書!$AB$4</f>
        <v/>
      </c>
    </row>
    <row r="22" spans="1:10">
      <c r="A22" t="str">
        <f>IF(申込一覧表!D26="","",申込一覧表!Z26)</f>
        <v/>
      </c>
      <c r="B22">
        <v>0</v>
      </c>
      <c r="C22" t="str">
        <f>申込一覧表!AF26</f>
        <v xml:space="preserve">  </v>
      </c>
      <c r="D22" t="str">
        <f>申込一覧表!AE26</f>
        <v xml:space="preserve"> </v>
      </c>
      <c r="E22" s="117">
        <f>申込一覧表!B26</f>
        <v>0</v>
      </c>
      <c r="F22" t="str">
        <f>申込一覧表!P26</f>
        <v/>
      </c>
      <c r="G22" t="str">
        <f>申込一覧表!AC26</f>
        <v/>
      </c>
      <c r="I22">
        <f>申込一覧表!AP26</f>
        <v>0</v>
      </c>
      <c r="J22" s="47" t="str">
        <f>申込書!$AB$4</f>
        <v/>
      </c>
    </row>
    <row r="23" spans="1:10">
      <c r="A23" t="str">
        <f>IF(申込一覧表!D27="","",申込一覧表!Z27)</f>
        <v/>
      </c>
      <c r="B23">
        <v>0</v>
      </c>
      <c r="C23" t="str">
        <f>申込一覧表!AF27</f>
        <v xml:space="preserve">  </v>
      </c>
      <c r="D23" t="str">
        <f>申込一覧表!AE27</f>
        <v xml:space="preserve"> </v>
      </c>
      <c r="E23" s="117">
        <f>申込一覧表!B27</f>
        <v>0</v>
      </c>
      <c r="F23" t="str">
        <f>申込一覧表!P27</f>
        <v/>
      </c>
      <c r="G23" t="str">
        <f>申込一覧表!AC27</f>
        <v/>
      </c>
      <c r="I23">
        <f>申込一覧表!AP27</f>
        <v>0</v>
      </c>
      <c r="J23" s="47" t="str">
        <f>申込書!$AB$4</f>
        <v/>
      </c>
    </row>
    <row r="24" spans="1:10">
      <c r="A24" t="str">
        <f>IF(申込一覧表!D28="","",申込一覧表!Z28)</f>
        <v/>
      </c>
      <c r="B24">
        <v>0</v>
      </c>
      <c r="C24" t="str">
        <f>申込一覧表!AF28</f>
        <v xml:space="preserve">  </v>
      </c>
      <c r="D24" t="str">
        <f>申込一覧表!AE28</f>
        <v xml:space="preserve"> </v>
      </c>
      <c r="E24" s="117">
        <f>申込一覧表!B28</f>
        <v>0</v>
      </c>
      <c r="F24" t="str">
        <f>申込一覧表!P28</f>
        <v/>
      </c>
      <c r="G24" t="str">
        <f>申込一覧表!AC28</f>
        <v/>
      </c>
      <c r="I24">
        <f>申込一覧表!AP28</f>
        <v>0</v>
      </c>
      <c r="J24" s="47" t="str">
        <f>申込書!$AB$4</f>
        <v/>
      </c>
    </row>
    <row r="25" spans="1:10">
      <c r="A25" t="str">
        <f>IF(申込一覧表!D29="","",申込一覧表!Z29)</f>
        <v/>
      </c>
      <c r="B25">
        <v>0</v>
      </c>
      <c r="C25" t="str">
        <f>申込一覧表!AF29</f>
        <v xml:space="preserve">  </v>
      </c>
      <c r="D25" t="str">
        <f>申込一覧表!AE29</f>
        <v xml:space="preserve"> </v>
      </c>
      <c r="E25" s="117">
        <f>申込一覧表!B29</f>
        <v>0</v>
      </c>
      <c r="F25" t="str">
        <f>申込一覧表!P29</f>
        <v/>
      </c>
      <c r="G25" t="str">
        <f>申込一覧表!AC29</f>
        <v/>
      </c>
      <c r="I25">
        <f>申込一覧表!AP29</f>
        <v>0</v>
      </c>
      <c r="J25" s="47" t="str">
        <f>申込書!$AB$4</f>
        <v/>
      </c>
    </row>
    <row r="26" spans="1:10">
      <c r="A26" t="str">
        <f>IF(申込一覧表!D30="","",申込一覧表!Z30)</f>
        <v/>
      </c>
      <c r="B26">
        <v>0</v>
      </c>
      <c r="C26" t="str">
        <f>申込一覧表!AF30</f>
        <v xml:space="preserve">  </v>
      </c>
      <c r="D26" t="str">
        <f>申込一覧表!AE30</f>
        <v xml:space="preserve"> </v>
      </c>
      <c r="E26" s="117">
        <f>申込一覧表!B30</f>
        <v>0</v>
      </c>
      <c r="F26" t="str">
        <f>申込一覧表!P30</f>
        <v/>
      </c>
      <c r="G26" t="str">
        <f>申込一覧表!AC30</f>
        <v/>
      </c>
      <c r="I26">
        <f>申込一覧表!AP30</f>
        <v>0</v>
      </c>
      <c r="J26" s="47" t="str">
        <f>申込書!$AB$4</f>
        <v/>
      </c>
    </row>
    <row r="27" spans="1:10">
      <c r="A27" t="str">
        <f>IF(申込一覧表!D31="","",申込一覧表!Z31)</f>
        <v/>
      </c>
      <c r="B27">
        <v>0</v>
      </c>
      <c r="C27" t="str">
        <f>申込一覧表!AF31</f>
        <v xml:space="preserve">  </v>
      </c>
      <c r="D27" t="str">
        <f>申込一覧表!AE31</f>
        <v xml:space="preserve"> </v>
      </c>
      <c r="E27" s="117">
        <f>申込一覧表!B31</f>
        <v>0</v>
      </c>
      <c r="F27" t="str">
        <f>申込一覧表!P31</f>
        <v/>
      </c>
      <c r="G27" t="str">
        <f>申込一覧表!AC31</f>
        <v/>
      </c>
      <c r="I27">
        <f>申込一覧表!AP31</f>
        <v>0</v>
      </c>
      <c r="J27" s="47" t="str">
        <f>申込書!$AB$4</f>
        <v/>
      </c>
    </row>
    <row r="28" spans="1:10">
      <c r="A28" t="str">
        <f>IF(申込一覧表!D32="","",申込一覧表!Z32)</f>
        <v/>
      </c>
      <c r="B28">
        <v>0</v>
      </c>
      <c r="C28" t="str">
        <f>申込一覧表!AF32</f>
        <v xml:space="preserve">  </v>
      </c>
      <c r="D28" t="str">
        <f>申込一覧表!AE32</f>
        <v xml:space="preserve"> </v>
      </c>
      <c r="E28" s="117">
        <f>申込一覧表!B32</f>
        <v>0</v>
      </c>
      <c r="F28" t="str">
        <f>申込一覧表!P32</f>
        <v/>
      </c>
      <c r="G28" t="str">
        <f>申込一覧表!AC32</f>
        <v/>
      </c>
      <c r="I28">
        <f>申込一覧表!AP32</f>
        <v>0</v>
      </c>
      <c r="J28" s="47" t="str">
        <f>申込書!$AB$4</f>
        <v/>
      </c>
    </row>
    <row r="29" spans="1:10">
      <c r="A29" t="str">
        <f>IF(申込一覧表!D33="","",申込一覧表!Z33)</f>
        <v/>
      </c>
      <c r="B29">
        <v>0</v>
      </c>
      <c r="C29" t="str">
        <f>申込一覧表!AF33</f>
        <v xml:space="preserve">  </v>
      </c>
      <c r="D29" t="str">
        <f>申込一覧表!AE33</f>
        <v xml:space="preserve"> </v>
      </c>
      <c r="E29" s="117">
        <f>申込一覧表!B33</f>
        <v>0</v>
      </c>
      <c r="F29" t="str">
        <f>申込一覧表!P33</f>
        <v/>
      </c>
      <c r="G29" t="str">
        <f>申込一覧表!AC33</f>
        <v/>
      </c>
      <c r="I29">
        <f>申込一覧表!AP33</f>
        <v>0</v>
      </c>
      <c r="J29" s="47" t="str">
        <f>申込書!$AB$4</f>
        <v/>
      </c>
    </row>
    <row r="30" spans="1:10">
      <c r="A30" t="str">
        <f>IF(申込一覧表!D34="","",申込一覧表!Z34)</f>
        <v/>
      </c>
      <c r="B30">
        <v>0</v>
      </c>
      <c r="C30" t="str">
        <f>申込一覧表!AF34</f>
        <v xml:space="preserve">  </v>
      </c>
      <c r="D30" t="str">
        <f>申込一覧表!AE34</f>
        <v xml:space="preserve"> </v>
      </c>
      <c r="E30" s="117">
        <f>申込一覧表!B34</f>
        <v>0</v>
      </c>
      <c r="F30" t="str">
        <f>申込一覧表!P34</f>
        <v/>
      </c>
      <c r="G30" t="str">
        <f>申込一覧表!AC34</f>
        <v/>
      </c>
      <c r="I30">
        <f>申込一覧表!AP34</f>
        <v>0</v>
      </c>
      <c r="J30" s="47" t="str">
        <f>申込書!$AB$4</f>
        <v/>
      </c>
    </row>
    <row r="31" spans="1:10">
      <c r="A31" t="str">
        <f>IF(申込一覧表!D35="","",申込一覧表!Z35)</f>
        <v/>
      </c>
      <c r="B31">
        <v>0</v>
      </c>
      <c r="C31" t="str">
        <f>申込一覧表!AF35</f>
        <v xml:space="preserve">  </v>
      </c>
      <c r="D31" t="str">
        <f>申込一覧表!AE35</f>
        <v xml:space="preserve"> </v>
      </c>
      <c r="E31" s="117">
        <f>申込一覧表!B35</f>
        <v>0</v>
      </c>
      <c r="F31" t="str">
        <f>申込一覧表!P35</f>
        <v/>
      </c>
      <c r="G31" t="str">
        <f>申込一覧表!AC35</f>
        <v/>
      </c>
      <c r="I31">
        <f>申込一覧表!AP35</f>
        <v>0</v>
      </c>
      <c r="J31" s="47" t="str">
        <f>申込書!$AB$4</f>
        <v/>
      </c>
    </row>
    <row r="32" spans="1:10">
      <c r="A32" t="str">
        <f>IF(申込一覧表!D36="","",申込一覧表!Z36)</f>
        <v/>
      </c>
      <c r="B32">
        <v>0</v>
      </c>
      <c r="C32" t="str">
        <f>申込一覧表!AF36</f>
        <v xml:space="preserve">  </v>
      </c>
      <c r="D32" t="str">
        <f>申込一覧表!AE36</f>
        <v xml:space="preserve"> </v>
      </c>
      <c r="E32" s="117">
        <f>申込一覧表!B36</f>
        <v>0</v>
      </c>
      <c r="F32" t="str">
        <f>申込一覧表!P36</f>
        <v/>
      </c>
      <c r="G32" t="str">
        <f>申込一覧表!AC36</f>
        <v/>
      </c>
      <c r="I32">
        <f>申込一覧表!AP36</f>
        <v>0</v>
      </c>
      <c r="J32" s="47" t="str">
        <f>申込書!$AB$4</f>
        <v/>
      </c>
    </row>
    <row r="33" spans="1:10">
      <c r="A33" t="str">
        <f>IF(申込一覧表!D37="","",申込一覧表!Z37)</f>
        <v/>
      </c>
      <c r="B33">
        <v>0</v>
      </c>
      <c r="C33" t="str">
        <f>申込一覧表!AF37</f>
        <v xml:space="preserve">  </v>
      </c>
      <c r="D33" t="str">
        <f>申込一覧表!AE37</f>
        <v xml:space="preserve"> </v>
      </c>
      <c r="E33" s="117">
        <f>申込一覧表!B37</f>
        <v>0</v>
      </c>
      <c r="F33" t="str">
        <f>申込一覧表!P37</f>
        <v/>
      </c>
      <c r="G33" t="str">
        <f>申込一覧表!AC37</f>
        <v/>
      </c>
      <c r="I33">
        <f>申込一覧表!AP37</f>
        <v>0</v>
      </c>
      <c r="J33" s="47" t="str">
        <f>申込書!$AB$4</f>
        <v/>
      </c>
    </row>
    <row r="34" spans="1:10">
      <c r="A34" t="str">
        <f>IF(申込一覧表!D38="","",申込一覧表!Z38)</f>
        <v/>
      </c>
      <c r="B34">
        <v>0</v>
      </c>
      <c r="C34" t="str">
        <f>申込一覧表!AF38</f>
        <v xml:space="preserve">  </v>
      </c>
      <c r="D34" t="str">
        <f>申込一覧表!AE38</f>
        <v xml:space="preserve"> </v>
      </c>
      <c r="E34" s="117">
        <f>申込一覧表!B38</f>
        <v>0</v>
      </c>
      <c r="F34" t="str">
        <f>申込一覧表!P38</f>
        <v/>
      </c>
      <c r="G34" t="str">
        <f>申込一覧表!AC38</f>
        <v/>
      </c>
      <c r="I34">
        <f>申込一覧表!AP38</f>
        <v>0</v>
      </c>
      <c r="J34" s="47" t="str">
        <f>申込書!$AB$4</f>
        <v/>
      </c>
    </row>
    <row r="35" spans="1:10">
      <c r="A35" t="str">
        <f>IF(申込一覧表!D39="","",申込一覧表!Z39)</f>
        <v/>
      </c>
      <c r="B35">
        <v>0</v>
      </c>
      <c r="C35" t="str">
        <f>申込一覧表!AF39</f>
        <v xml:space="preserve">  </v>
      </c>
      <c r="D35" t="str">
        <f>申込一覧表!AE39</f>
        <v xml:space="preserve"> </v>
      </c>
      <c r="E35" s="117">
        <f>申込一覧表!B39</f>
        <v>0</v>
      </c>
      <c r="F35" t="str">
        <f>申込一覧表!P39</f>
        <v/>
      </c>
      <c r="G35" t="str">
        <f>申込一覧表!AC39</f>
        <v/>
      </c>
      <c r="I35">
        <f>申込一覧表!AP39</f>
        <v>0</v>
      </c>
      <c r="J35" s="47" t="str">
        <f>申込書!$AB$4</f>
        <v/>
      </c>
    </row>
    <row r="36" spans="1:10">
      <c r="A36" t="str">
        <f>IF(申込一覧表!D40="","",申込一覧表!Z40)</f>
        <v/>
      </c>
      <c r="B36">
        <v>0</v>
      </c>
      <c r="C36" t="str">
        <f>申込一覧表!AF40</f>
        <v xml:space="preserve">  </v>
      </c>
      <c r="D36" t="str">
        <f>申込一覧表!AE40</f>
        <v xml:space="preserve"> </v>
      </c>
      <c r="E36" s="117">
        <f>申込一覧表!B40</f>
        <v>0</v>
      </c>
      <c r="F36" t="str">
        <f>申込一覧表!P40</f>
        <v/>
      </c>
      <c r="G36" t="str">
        <f>申込一覧表!AC40</f>
        <v/>
      </c>
      <c r="I36">
        <f>申込一覧表!AP40</f>
        <v>0</v>
      </c>
      <c r="J36" s="47" t="str">
        <f>申込書!$AB$4</f>
        <v/>
      </c>
    </row>
    <row r="37" spans="1:10">
      <c r="A37" t="str">
        <f>IF(申込一覧表!D41="","",申込一覧表!Z41)</f>
        <v/>
      </c>
      <c r="B37">
        <v>0</v>
      </c>
      <c r="C37" t="str">
        <f>申込一覧表!AF41</f>
        <v xml:space="preserve">  </v>
      </c>
      <c r="D37" t="str">
        <f>申込一覧表!AE41</f>
        <v xml:space="preserve"> </v>
      </c>
      <c r="E37" s="117">
        <f>申込一覧表!B41</f>
        <v>0</v>
      </c>
      <c r="F37" t="str">
        <f>申込一覧表!P41</f>
        <v/>
      </c>
      <c r="G37" t="str">
        <f>申込一覧表!AC41</f>
        <v/>
      </c>
      <c r="I37">
        <f>申込一覧表!AP41</f>
        <v>0</v>
      </c>
      <c r="J37" s="47" t="str">
        <f>申込書!$AB$4</f>
        <v/>
      </c>
    </row>
    <row r="38" spans="1:10">
      <c r="A38" t="str">
        <f>IF(申込一覧表!D42="","",申込一覧表!Z42)</f>
        <v/>
      </c>
      <c r="B38">
        <v>0</v>
      </c>
      <c r="C38" t="str">
        <f>申込一覧表!AF42</f>
        <v xml:space="preserve">  </v>
      </c>
      <c r="D38" t="str">
        <f>申込一覧表!AE42</f>
        <v xml:space="preserve"> </v>
      </c>
      <c r="E38" s="117">
        <f>申込一覧表!B42</f>
        <v>0</v>
      </c>
      <c r="F38" t="str">
        <f>申込一覧表!P42</f>
        <v/>
      </c>
      <c r="G38" t="str">
        <f>申込一覧表!AC42</f>
        <v/>
      </c>
      <c r="I38">
        <f>申込一覧表!AP42</f>
        <v>0</v>
      </c>
      <c r="J38" s="47" t="str">
        <f>申込書!$AB$4</f>
        <v/>
      </c>
    </row>
    <row r="39" spans="1:10">
      <c r="A39" t="str">
        <f>IF(申込一覧表!D43="","",申込一覧表!Z43)</f>
        <v/>
      </c>
      <c r="B39">
        <v>0</v>
      </c>
      <c r="C39" t="str">
        <f>申込一覧表!AF43</f>
        <v xml:space="preserve">  </v>
      </c>
      <c r="D39" t="str">
        <f>申込一覧表!AE43</f>
        <v xml:space="preserve"> </v>
      </c>
      <c r="E39" s="117">
        <f>申込一覧表!B43</f>
        <v>0</v>
      </c>
      <c r="F39" t="str">
        <f>申込一覧表!P43</f>
        <v/>
      </c>
      <c r="G39" t="str">
        <f>申込一覧表!AC43</f>
        <v/>
      </c>
      <c r="I39">
        <f>申込一覧表!AP43</f>
        <v>0</v>
      </c>
      <c r="J39" s="47" t="str">
        <f>申込書!$AB$4</f>
        <v/>
      </c>
    </row>
    <row r="40" spans="1:10">
      <c r="A40" t="str">
        <f>IF(申込一覧表!D44="","",申込一覧表!Z44)</f>
        <v/>
      </c>
      <c r="B40">
        <v>0</v>
      </c>
      <c r="C40" t="str">
        <f>申込一覧表!AF44</f>
        <v xml:space="preserve">  </v>
      </c>
      <c r="D40" t="str">
        <f>申込一覧表!AE44</f>
        <v xml:space="preserve"> </v>
      </c>
      <c r="E40" s="117">
        <f>申込一覧表!B44</f>
        <v>0</v>
      </c>
      <c r="F40" t="str">
        <f>申込一覧表!P44</f>
        <v/>
      </c>
      <c r="G40" t="str">
        <f>申込一覧表!AC44</f>
        <v/>
      </c>
      <c r="I40">
        <f>申込一覧表!AP44</f>
        <v>0</v>
      </c>
      <c r="J40" s="47" t="str">
        <f>申込書!$AB$4</f>
        <v/>
      </c>
    </row>
    <row r="41" spans="1:10">
      <c r="A41" s="118" t="str">
        <f>IF(申込一覧表!D45="","",申込一覧表!Z45)</f>
        <v/>
      </c>
      <c r="B41" s="118">
        <v>0</v>
      </c>
      <c r="C41" s="118" t="str">
        <f>申込一覧表!AF45</f>
        <v xml:space="preserve">  </v>
      </c>
      <c r="D41" s="118" t="str">
        <f>申込一覧表!AE45</f>
        <v xml:space="preserve"> </v>
      </c>
      <c r="E41" s="119">
        <f>申込一覧表!B45</f>
        <v>0</v>
      </c>
      <c r="F41" s="118" t="str">
        <f>申込一覧表!P45</f>
        <v/>
      </c>
      <c r="G41" s="118" t="str">
        <f>申込一覧表!AC45</f>
        <v/>
      </c>
      <c r="H41" s="118"/>
      <c r="I41" s="118">
        <f>申込一覧表!AP45</f>
        <v>0</v>
      </c>
      <c r="J41" s="123" t="str">
        <f>申込書!$AB$4</f>
        <v/>
      </c>
    </row>
    <row r="42" spans="1:10">
      <c r="A42" t="str">
        <f>IF(申込一覧表!D46="","",申込一覧表!Z46)</f>
        <v/>
      </c>
      <c r="C42" t="str">
        <f>IF(A42="","",申込一覧表!AF46)</f>
        <v/>
      </c>
      <c r="D42" t="str">
        <f>IF(A42="","",申込一覧表!AE46)</f>
        <v/>
      </c>
      <c r="E42" s="117" t="str">
        <f>IF(A42="","",申込一覧表!B46)</f>
        <v/>
      </c>
      <c r="F42" t="str">
        <f>IF(A42="","",申込一覧表!P46)</f>
        <v/>
      </c>
      <c r="G42" t="str">
        <f>IF(A42="","",申込一覧表!AC46)</f>
        <v/>
      </c>
      <c r="I42" t="str">
        <f>IF(A42="","",申込一覧表!AP46)</f>
        <v/>
      </c>
      <c r="J42" t="str">
        <f>IF(A42="","",申込書!$AB$4)</f>
        <v/>
      </c>
    </row>
    <row r="43" spans="1:10">
      <c r="A43" s="118" t="str">
        <f>IF(申込一覧表!D47="","",申込一覧表!Z47)</f>
        <v/>
      </c>
      <c r="B43" s="118"/>
      <c r="C43" s="118" t="str">
        <f>IF(A43="","",申込一覧表!AF47)</f>
        <v/>
      </c>
      <c r="D43" s="118" t="str">
        <f>IF(A43="","",申込一覧表!AE47)</f>
        <v/>
      </c>
      <c r="E43" s="119" t="str">
        <f>IF(A43="","",申込一覧表!B47)</f>
        <v/>
      </c>
      <c r="F43" s="118" t="str">
        <f>IF(A43="","",申込一覧表!P47)</f>
        <v/>
      </c>
      <c r="G43" s="118" t="str">
        <f>IF(A43="","",申込一覧表!AC47)</f>
        <v/>
      </c>
      <c r="H43" s="118"/>
      <c r="I43" s="118" t="str">
        <f>IF(A43="","",申込一覧表!AP47)</f>
        <v/>
      </c>
      <c r="J43" s="118" t="str">
        <f>IF(A43="","",申込書!$AB$4)</f>
        <v/>
      </c>
    </row>
    <row r="44" spans="1:10">
      <c r="A44" t="str">
        <f>IF(申込一覧表!D48="","",申込一覧表!Z48)</f>
        <v/>
      </c>
      <c r="B44">
        <v>5</v>
      </c>
      <c r="C44" s="26" t="str">
        <f>申込一覧表!AF48</f>
        <v xml:space="preserve">  </v>
      </c>
      <c r="D44" s="26" t="str">
        <f>申込一覧表!AE48</f>
        <v xml:space="preserve"> </v>
      </c>
      <c r="E44" s="122">
        <f>申込一覧表!B48</f>
        <v>0</v>
      </c>
      <c r="F44" s="26" t="str">
        <f>申込一覧表!P48</f>
        <v/>
      </c>
      <c r="G44" s="26" t="str">
        <f>申込一覧表!AC48</f>
        <v/>
      </c>
      <c r="I44" s="26">
        <f>申込一覧表!AP48</f>
        <v>0</v>
      </c>
      <c r="J44" s="124" t="str">
        <f>申込書!$AB$4</f>
        <v/>
      </c>
    </row>
    <row r="45" spans="1:10">
      <c r="A45" t="str">
        <f>IF(申込一覧表!D49="","",申込一覧表!Z49)</f>
        <v/>
      </c>
      <c r="B45">
        <v>5</v>
      </c>
      <c r="C45" t="str">
        <f>申込一覧表!AF49</f>
        <v xml:space="preserve">  </v>
      </c>
      <c r="D45" t="str">
        <f>申込一覧表!AE49</f>
        <v xml:space="preserve"> </v>
      </c>
      <c r="E45" s="117">
        <f>申込一覧表!B49</f>
        <v>0</v>
      </c>
      <c r="F45" t="str">
        <f>申込一覧表!P49</f>
        <v/>
      </c>
      <c r="G45" t="str">
        <f>申込一覧表!AC49</f>
        <v/>
      </c>
      <c r="I45">
        <f>申込一覧表!AP49</f>
        <v>0</v>
      </c>
      <c r="J45" s="47" t="str">
        <f>申込書!$AB$4</f>
        <v/>
      </c>
    </row>
    <row r="46" spans="1:10">
      <c r="A46" t="str">
        <f>IF(申込一覧表!D50="","",申込一覧表!Z50)</f>
        <v/>
      </c>
      <c r="B46">
        <v>5</v>
      </c>
      <c r="C46" t="str">
        <f>申込一覧表!AF50</f>
        <v xml:space="preserve">  </v>
      </c>
      <c r="D46" t="str">
        <f>申込一覧表!AE50</f>
        <v xml:space="preserve"> </v>
      </c>
      <c r="E46" s="117">
        <f>申込一覧表!B50</f>
        <v>0</v>
      </c>
      <c r="F46" t="str">
        <f>申込一覧表!P50</f>
        <v/>
      </c>
      <c r="G46" t="str">
        <f>申込一覧表!AC50</f>
        <v/>
      </c>
      <c r="I46">
        <f>申込一覧表!AP50</f>
        <v>0</v>
      </c>
      <c r="J46" s="47" t="str">
        <f>申込書!$AB$4</f>
        <v/>
      </c>
    </row>
    <row r="47" spans="1:10">
      <c r="A47" t="str">
        <f>IF(申込一覧表!D51="","",申込一覧表!Z51)</f>
        <v/>
      </c>
      <c r="B47">
        <v>5</v>
      </c>
      <c r="C47" t="str">
        <f>申込一覧表!AF51</f>
        <v xml:space="preserve">  </v>
      </c>
      <c r="D47" t="str">
        <f>申込一覧表!AE51</f>
        <v xml:space="preserve"> </v>
      </c>
      <c r="E47" s="117">
        <f>申込一覧表!B51</f>
        <v>0</v>
      </c>
      <c r="F47" t="str">
        <f>申込一覧表!P51</f>
        <v/>
      </c>
      <c r="G47" t="str">
        <f>申込一覧表!AC51</f>
        <v/>
      </c>
      <c r="I47">
        <f>申込一覧表!AP51</f>
        <v>0</v>
      </c>
      <c r="J47" s="47" t="str">
        <f>申込書!$AB$4</f>
        <v/>
      </c>
    </row>
    <row r="48" spans="1:10">
      <c r="A48" t="str">
        <f>IF(申込一覧表!D52="","",申込一覧表!Z52)</f>
        <v/>
      </c>
      <c r="B48">
        <v>5</v>
      </c>
      <c r="C48" t="str">
        <f>申込一覧表!AF52</f>
        <v xml:space="preserve">  </v>
      </c>
      <c r="D48" t="str">
        <f>申込一覧表!AE52</f>
        <v xml:space="preserve"> </v>
      </c>
      <c r="E48" s="117">
        <f>申込一覧表!B52</f>
        <v>0</v>
      </c>
      <c r="F48" t="str">
        <f>申込一覧表!P52</f>
        <v/>
      </c>
      <c r="G48" t="str">
        <f>申込一覧表!AC52</f>
        <v/>
      </c>
      <c r="I48">
        <f>申込一覧表!AP52</f>
        <v>0</v>
      </c>
      <c r="J48" s="47" t="str">
        <f>申込書!$AB$4</f>
        <v/>
      </c>
    </row>
    <row r="49" spans="1:10">
      <c r="A49" t="str">
        <f>IF(申込一覧表!D53="","",申込一覧表!Z53)</f>
        <v/>
      </c>
      <c r="B49">
        <v>5</v>
      </c>
      <c r="C49" t="str">
        <f>申込一覧表!AF53</f>
        <v xml:space="preserve">  </v>
      </c>
      <c r="D49" t="str">
        <f>申込一覧表!AE53</f>
        <v xml:space="preserve"> </v>
      </c>
      <c r="E49" s="117">
        <f>申込一覧表!B53</f>
        <v>0</v>
      </c>
      <c r="F49" t="str">
        <f>申込一覧表!P53</f>
        <v/>
      </c>
      <c r="G49" t="str">
        <f>申込一覧表!AC53</f>
        <v/>
      </c>
      <c r="I49">
        <f>申込一覧表!AP53</f>
        <v>0</v>
      </c>
      <c r="J49" s="47" t="str">
        <f>申込書!$AB$4</f>
        <v/>
      </c>
    </row>
    <row r="50" spans="1:10">
      <c r="A50" t="str">
        <f>IF(申込一覧表!D54="","",申込一覧表!Z54)</f>
        <v/>
      </c>
      <c r="B50">
        <v>5</v>
      </c>
      <c r="C50" t="str">
        <f>申込一覧表!AF54</f>
        <v xml:space="preserve">  </v>
      </c>
      <c r="D50" t="str">
        <f>申込一覧表!AE54</f>
        <v xml:space="preserve"> </v>
      </c>
      <c r="E50" s="117">
        <f>申込一覧表!B54</f>
        <v>0</v>
      </c>
      <c r="F50" t="str">
        <f>申込一覧表!P54</f>
        <v/>
      </c>
      <c r="G50" t="str">
        <f>申込一覧表!AC54</f>
        <v/>
      </c>
      <c r="I50">
        <f>申込一覧表!AP54</f>
        <v>0</v>
      </c>
      <c r="J50" s="47" t="str">
        <f>申込書!$AB$4</f>
        <v/>
      </c>
    </row>
    <row r="51" spans="1:10">
      <c r="A51" t="str">
        <f>IF(申込一覧表!D55="","",申込一覧表!Z55)</f>
        <v/>
      </c>
      <c r="B51">
        <v>5</v>
      </c>
      <c r="C51" t="str">
        <f>申込一覧表!AF55</f>
        <v xml:space="preserve">  </v>
      </c>
      <c r="D51" t="str">
        <f>申込一覧表!AE55</f>
        <v xml:space="preserve"> </v>
      </c>
      <c r="E51" s="117">
        <f>申込一覧表!B55</f>
        <v>0</v>
      </c>
      <c r="F51" t="str">
        <f>申込一覧表!P55</f>
        <v/>
      </c>
      <c r="G51" t="str">
        <f>申込一覧表!AC55</f>
        <v/>
      </c>
      <c r="I51">
        <f>申込一覧表!AP55</f>
        <v>0</v>
      </c>
      <c r="J51" s="47" t="str">
        <f>申込書!$AB$4</f>
        <v/>
      </c>
    </row>
    <row r="52" spans="1:10">
      <c r="A52" t="str">
        <f>IF(申込一覧表!D56="","",申込一覧表!Z56)</f>
        <v/>
      </c>
      <c r="B52">
        <v>5</v>
      </c>
      <c r="C52" t="str">
        <f>申込一覧表!AF56</f>
        <v xml:space="preserve">  </v>
      </c>
      <c r="D52" t="str">
        <f>申込一覧表!AE56</f>
        <v xml:space="preserve"> </v>
      </c>
      <c r="E52" s="117">
        <f>申込一覧表!B56</f>
        <v>0</v>
      </c>
      <c r="F52" t="str">
        <f>申込一覧表!P56</f>
        <v/>
      </c>
      <c r="G52" t="str">
        <f>申込一覧表!AC56</f>
        <v/>
      </c>
      <c r="I52">
        <f>申込一覧表!AP56</f>
        <v>0</v>
      </c>
      <c r="J52" s="47" t="str">
        <f>申込書!$AB$4</f>
        <v/>
      </c>
    </row>
    <row r="53" spans="1:10">
      <c r="A53" t="str">
        <f>IF(申込一覧表!D57="","",申込一覧表!Z57)</f>
        <v/>
      </c>
      <c r="B53">
        <v>5</v>
      </c>
      <c r="C53" t="str">
        <f>申込一覧表!AF57</f>
        <v xml:space="preserve">  </v>
      </c>
      <c r="D53" t="str">
        <f>申込一覧表!AE57</f>
        <v xml:space="preserve"> </v>
      </c>
      <c r="E53" s="117">
        <f>申込一覧表!B57</f>
        <v>0</v>
      </c>
      <c r="F53" t="str">
        <f>申込一覧表!P57</f>
        <v/>
      </c>
      <c r="G53" t="str">
        <f>申込一覧表!AC57</f>
        <v/>
      </c>
      <c r="I53">
        <f>申込一覧表!AP57</f>
        <v>0</v>
      </c>
      <c r="J53" s="47" t="str">
        <f>申込書!$AB$4</f>
        <v/>
      </c>
    </row>
    <row r="54" spans="1:10">
      <c r="A54" t="str">
        <f>IF(申込一覧表!D58="","",申込一覧表!Z58)</f>
        <v/>
      </c>
      <c r="B54">
        <v>5</v>
      </c>
      <c r="C54" t="str">
        <f>申込一覧表!AF58</f>
        <v xml:space="preserve">  </v>
      </c>
      <c r="D54" t="str">
        <f>申込一覧表!AE58</f>
        <v xml:space="preserve"> </v>
      </c>
      <c r="E54" s="117">
        <f>申込一覧表!B58</f>
        <v>0</v>
      </c>
      <c r="F54" t="str">
        <f>申込一覧表!P58</f>
        <v/>
      </c>
      <c r="G54" t="str">
        <f>申込一覧表!AC58</f>
        <v/>
      </c>
      <c r="I54">
        <f>申込一覧表!AP58</f>
        <v>0</v>
      </c>
      <c r="J54" s="47" t="str">
        <f>申込書!$AB$4</f>
        <v/>
      </c>
    </row>
    <row r="55" spans="1:10">
      <c r="A55" t="str">
        <f>IF(申込一覧表!D59="","",申込一覧表!Z59)</f>
        <v/>
      </c>
      <c r="B55">
        <v>5</v>
      </c>
      <c r="C55" t="str">
        <f>申込一覧表!AF59</f>
        <v xml:space="preserve">  </v>
      </c>
      <c r="D55" t="str">
        <f>申込一覧表!AE59</f>
        <v xml:space="preserve"> </v>
      </c>
      <c r="E55" s="117">
        <f>申込一覧表!B59</f>
        <v>0</v>
      </c>
      <c r="F55" t="str">
        <f>申込一覧表!P59</f>
        <v/>
      </c>
      <c r="G55" t="str">
        <f>申込一覧表!AC59</f>
        <v/>
      </c>
      <c r="I55">
        <f>申込一覧表!AP59</f>
        <v>0</v>
      </c>
      <c r="J55" s="47" t="str">
        <f>申込書!$AB$4</f>
        <v/>
      </c>
    </row>
    <row r="56" spans="1:10">
      <c r="A56" t="str">
        <f>IF(申込一覧表!D60="","",申込一覧表!Z60)</f>
        <v/>
      </c>
      <c r="B56">
        <v>5</v>
      </c>
      <c r="C56" t="str">
        <f>申込一覧表!AF60</f>
        <v xml:space="preserve">  </v>
      </c>
      <c r="D56" t="str">
        <f>申込一覧表!AE60</f>
        <v xml:space="preserve"> </v>
      </c>
      <c r="E56" s="117">
        <f>申込一覧表!B60</f>
        <v>0</v>
      </c>
      <c r="F56" t="str">
        <f>申込一覧表!P60</f>
        <v/>
      </c>
      <c r="G56" t="str">
        <f>申込一覧表!AC60</f>
        <v/>
      </c>
      <c r="I56">
        <f>申込一覧表!AP60</f>
        <v>0</v>
      </c>
      <c r="J56" s="47" t="str">
        <f>申込書!$AB$4</f>
        <v/>
      </c>
    </row>
    <row r="57" spans="1:10">
      <c r="A57" t="str">
        <f>IF(申込一覧表!D61="","",申込一覧表!Z61)</f>
        <v/>
      </c>
      <c r="B57">
        <v>5</v>
      </c>
      <c r="C57" t="str">
        <f>申込一覧表!AF61</f>
        <v xml:space="preserve">  </v>
      </c>
      <c r="D57" t="str">
        <f>申込一覧表!AE61</f>
        <v xml:space="preserve"> </v>
      </c>
      <c r="E57" s="117">
        <f>申込一覧表!B61</f>
        <v>0</v>
      </c>
      <c r="F57" t="str">
        <f>申込一覧表!P61</f>
        <v/>
      </c>
      <c r="G57" t="str">
        <f>申込一覧表!AC61</f>
        <v/>
      </c>
      <c r="I57">
        <f>申込一覧表!AP61</f>
        <v>0</v>
      </c>
      <c r="J57" s="47" t="str">
        <f>申込書!$AB$4</f>
        <v/>
      </c>
    </row>
    <row r="58" spans="1:10">
      <c r="A58" t="str">
        <f>IF(申込一覧表!D62="","",申込一覧表!Z62)</f>
        <v/>
      </c>
      <c r="B58">
        <v>5</v>
      </c>
      <c r="C58" t="str">
        <f>申込一覧表!AF62</f>
        <v xml:space="preserve">  </v>
      </c>
      <c r="D58" t="str">
        <f>申込一覧表!AE62</f>
        <v xml:space="preserve"> </v>
      </c>
      <c r="E58" s="117">
        <f>申込一覧表!B62</f>
        <v>0</v>
      </c>
      <c r="F58" t="str">
        <f>申込一覧表!P62</f>
        <v/>
      </c>
      <c r="G58" t="str">
        <f>申込一覧表!AC62</f>
        <v/>
      </c>
      <c r="I58">
        <f>申込一覧表!AP62</f>
        <v>0</v>
      </c>
      <c r="J58" s="47" t="str">
        <f>申込書!$AB$4</f>
        <v/>
      </c>
    </row>
    <row r="59" spans="1:10">
      <c r="A59" t="str">
        <f>IF(申込一覧表!D63="","",申込一覧表!Z63)</f>
        <v/>
      </c>
      <c r="B59">
        <v>5</v>
      </c>
      <c r="C59" t="str">
        <f>申込一覧表!AF63</f>
        <v xml:space="preserve">  </v>
      </c>
      <c r="D59" t="str">
        <f>申込一覧表!AE63</f>
        <v xml:space="preserve"> </v>
      </c>
      <c r="E59" s="117">
        <f>申込一覧表!B63</f>
        <v>0</v>
      </c>
      <c r="F59" t="str">
        <f>申込一覧表!P63</f>
        <v/>
      </c>
      <c r="G59" t="str">
        <f>申込一覧表!AC63</f>
        <v/>
      </c>
      <c r="I59">
        <f>申込一覧表!AP63</f>
        <v>0</v>
      </c>
      <c r="J59" s="47" t="str">
        <f>申込書!$AB$4</f>
        <v/>
      </c>
    </row>
    <row r="60" spans="1:10">
      <c r="A60" t="str">
        <f>IF(申込一覧表!D64="","",申込一覧表!Z64)</f>
        <v/>
      </c>
      <c r="B60">
        <v>5</v>
      </c>
      <c r="C60" t="str">
        <f>申込一覧表!AF64</f>
        <v xml:space="preserve">  </v>
      </c>
      <c r="D60" t="str">
        <f>申込一覧表!AE64</f>
        <v xml:space="preserve"> </v>
      </c>
      <c r="E60" s="117">
        <f>申込一覧表!B64</f>
        <v>0</v>
      </c>
      <c r="F60" t="str">
        <f>申込一覧表!P64</f>
        <v/>
      </c>
      <c r="G60" t="str">
        <f>申込一覧表!AC64</f>
        <v/>
      </c>
      <c r="I60">
        <f>申込一覧表!AP64</f>
        <v>0</v>
      </c>
      <c r="J60" s="47" t="str">
        <f>申込書!$AB$4</f>
        <v/>
      </c>
    </row>
    <row r="61" spans="1:10">
      <c r="A61" t="str">
        <f>IF(申込一覧表!D65="","",申込一覧表!Z65)</f>
        <v/>
      </c>
      <c r="B61">
        <v>5</v>
      </c>
      <c r="C61" t="str">
        <f>申込一覧表!AF65</f>
        <v xml:space="preserve">  </v>
      </c>
      <c r="D61" t="str">
        <f>申込一覧表!AE65</f>
        <v xml:space="preserve"> </v>
      </c>
      <c r="E61" s="117">
        <f>申込一覧表!B65</f>
        <v>0</v>
      </c>
      <c r="F61" t="str">
        <f>申込一覧表!P65</f>
        <v/>
      </c>
      <c r="G61" t="str">
        <f>申込一覧表!AC65</f>
        <v/>
      </c>
      <c r="I61">
        <f>申込一覧表!AP65</f>
        <v>0</v>
      </c>
      <c r="J61" s="47" t="str">
        <f>申込書!$AB$4</f>
        <v/>
      </c>
    </row>
    <row r="62" spans="1:10">
      <c r="A62" t="str">
        <f>IF(申込一覧表!D66="","",申込一覧表!Z66)</f>
        <v/>
      </c>
      <c r="B62">
        <v>5</v>
      </c>
      <c r="C62" t="str">
        <f>申込一覧表!AF66</f>
        <v xml:space="preserve">  </v>
      </c>
      <c r="D62" t="str">
        <f>申込一覧表!AE66</f>
        <v xml:space="preserve"> </v>
      </c>
      <c r="E62" s="117">
        <f>申込一覧表!B66</f>
        <v>0</v>
      </c>
      <c r="F62" t="str">
        <f>申込一覧表!P66</f>
        <v/>
      </c>
      <c r="G62" t="str">
        <f>申込一覧表!AC66</f>
        <v/>
      </c>
      <c r="I62">
        <f>申込一覧表!AP66</f>
        <v>0</v>
      </c>
      <c r="J62" s="47" t="str">
        <f>申込書!$AB$4</f>
        <v/>
      </c>
    </row>
    <row r="63" spans="1:10">
      <c r="A63" t="str">
        <f>IF(申込一覧表!D67="","",申込一覧表!Z67)</f>
        <v/>
      </c>
      <c r="B63">
        <v>5</v>
      </c>
      <c r="C63" t="str">
        <f>申込一覧表!AF67</f>
        <v xml:space="preserve">  </v>
      </c>
      <c r="D63" t="str">
        <f>申込一覧表!AE67</f>
        <v xml:space="preserve"> </v>
      </c>
      <c r="E63" s="117">
        <f>申込一覧表!B67</f>
        <v>0</v>
      </c>
      <c r="F63" t="str">
        <f>申込一覧表!P67</f>
        <v/>
      </c>
      <c r="G63" t="str">
        <f>申込一覧表!AC67</f>
        <v/>
      </c>
      <c r="I63">
        <f>申込一覧表!AP67</f>
        <v>0</v>
      </c>
      <c r="J63" s="47" t="str">
        <f>申込書!$AB$4</f>
        <v/>
      </c>
    </row>
    <row r="64" spans="1:10">
      <c r="A64" t="str">
        <f>IF(申込一覧表!D68="","",申込一覧表!Z68)</f>
        <v/>
      </c>
      <c r="B64">
        <v>5</v>
      </c>
      <c r="C64" t="str">
        <f>申込一覧表!AF68</f>
        <v xml:space="preserve">  </v>
      </c>
      <c r="D64" t="str">
        <f>申込一覧表!AE68</f>
        <v xml:space="preserve"> </v>
      </c>
      <c r="E64" s="117">
        <f>申込一覧表!B68</f>
        <v>0</v>
      </c>
      <c r="F64" t="str">
        <f>申込一覧表!P68</f>
        <v/>
      </c>
      <c r="G64" t="str">
        <f>申込一覧表!AC68</f>
        <v/>
      </c>
      <c r="I64">
        <f>申込一覧表!AP68</f>
        <v>0</v>
      </c>
      <c r="J64" s="47" t="str">
        <f>申込書!$AB$4</f>
        <v/>
      </c>
    </row>
    <row r="65" spans="1:10">
      <c r="A65" t="str">
        <f>IF(申込一覧表!D69="","",申込一覧表!Z69)</f>
        <v/>
      </c>
      <c r="B65">
        <v>5</v>
      </c>
      <c r="C65" t="str">
        <f>申込一覧表!AF69</f>
        <v xml:space="preserve">  </v>
      </c>
      <c r="D65" t="str">
        <f>申込一覧表!AE69</f>
        <v xml:space="preserve"> </v>
      </c>
      <c r="E65" s="117">
        <f>申込一覧表!B69</f>
        <v>0</v>
      </c>
      <c r="F65" t="str">
        <f>申込一覧表!P69</f>
        <v/>
      </c>
      <c r="G65" t="str">
        <f>申込一覧表!AC69</f>
        <v/>
      </c>
      <c r="I65">
        <f>申込一覧表!AP69</f>
        <v>0</v>
      </c>
      <c r="J65" s="47" t="str">
        <f>申込書!$AB$4</f>
        <v/>
      </c>
    </row>
    <row r="66" spans="1:10">
      <c r="A66" t="str">
        <f>IF(申込一覧表!D70="","",申込一覧表!Z70)</f>
        <v/>
      </c>
      <c r="B66">
        <v>5</v>
      </c>
      <c r="C66" t="str">
        <f>申込一覧表!AF70</f>
        <v xml:space="preserve">  </v>
      </c>
      <c r="D66" t="str">
        <f>申込一覧表!AE70</f>
        <v xml:space="preserve"> </v>
      </c>
      <c r="E66" s="117">
        <f>申込一覧表!B70</f>
        <v>0</v>
      </c>
      <c r="F66" t="str">
        <f>申込一覧表!P70</f>
        <v/>
      </c>
      <c r="G66" t="str">
        <f>申込一覧表!AC70</f>
        <v/>
      </c>
      <c r="I66">
        <f>申込一覧表!AP70</f>
        <v>0</v>
      </c>
      <c r="J66" s="47" t="str">
        <f>申込書!$AB$4</f>
        <v/>
      </c>
    </row>
    <row r="67" spans="1:10">
      <c r="A67" t="str">
        <f>IF(申込一覧表!D71="","",申込一覧表!Z71)</f>
        <v/>
      </c>
      <c r="B67">
        <v>5</v>
      </c>
      <c r="C67" t="str">
        <f>申込一覧表!AF71</f>
        <v xml:space="preserve">  </v>
      </c>
      <c r="D67" t="str">
        <f>申込一覧表!AE71</f>
        <v xml:space="preserve"> </v>
      </c>
      <c r="E67" s="117">
        <f>申込一覧表!B71</f>
        <v>0</v>
      </c>
      <c r="F67" t="str">
        <f>申込一覧表!P71</f>
        <v/>
      </c>
      <c r="G67" t="str">
        <f>申込一覧表!AC71</f>
        <v/>
      </c>
      <c r="I67">
        <f>申込一覧表!AP71</f>
        <v>0</v>
      </c>
      <c r="J67" s="47" t="str">
        <f>申込書!$AB$4</f>
        <v/>
      </c>
    </row>
    <row r="68" spans="1:10">
      <c r="A68" t="str">
        <f>IF(申込一覧表!D72="","",申込一覧表!Z72)</f>
        <v/>
      </c>
      <c r="B68">
        <v>5</v>
      </c>
      <c r="C68" t="str">
        <f>申込一覧表!AF72</f>
        <v xml:space="preserve">  </v>
      </c>
      <c r="D68" t="str">
        <f>申込一覧表!AE72</f>
        <v xml:space="preserve"> </v>
      </c>
      <c r="E68" s="117">
        <f>申込一覧表!B72</f>
        <v>0</v>
      </c>
      <c r="F68" t="str">
        <f>申込一覧表!P72</f>
        <v/>
      </c>
      <c r="G68" t="str">
        <f>申込一覧表!AC72</f>
        <v/>
      </c>
      <c r="I68">
        <f>申込一覧表!AP72</f>
        <v>0</v>
      </c>
      <c r="J68" s="47" t="str">
        <f>申込書!$AB$4</f>
        <v/>
      </c>
    </row>
    <row r="69" spans="1:10">
      <c r="A69" t="str">
        <f>IF(申込一覧表!D73="","",申込一覧表!Z73)</f>
        <v/>
      </c>
      <c r="B69">
        <v>5</v>
      </c>
      <c r="C69" t="str">
        <f>申込一覧表!AF73</f>
        <v xml:space="preserve">  </v>
      </c>
      <c r="D69" t="str">
        <f>申込一覧表!AE73</f>
        <v xml:space="preserve"> </v>
      </c>
      <c r="E69" s="117">
        <f>申込一覧表!B73</f>
        <v>0</v>
      </c>
      <c r="F69" t="str">
        <f>申込一覧表!P73</f>
        <v/>
      </c>
      <c r="G69" t="str">
        <f>申込一覧表!AC73</f>
        <v/>
      </c>
      <c r="I69">
        <f>申込一覧表!AP73</f>
        <v>0</v>
      </c>
      <c r="J69" s="47" t="str">
        <f>申込書!$AB$4</f>
        <v/>
      </c>
    </row>
    <row r="70" spans="1:10">
      <c r="A70" t="str">
        <f>IF(申込一覧表!D74="","",申込一覧表!Z74)</f>
        <v/>
      </c>
      <c r="B70">
        <v>5</v>
      </c>
      <c r="C70" t="str">
        <f>申込一覧表!AF74</f>
        <v xml:space="preserve">  </v>
      </c>
      <c r="D70" t="str">
        <f>申込一覧表!AE74</f>
        <v xml:space="preserve"> </v>
      </c>
      <c r="E70" s="117">
        <f>申込一覧表!B74</f>
        <v>0</v>
      </c>
      <c r="F70" t="str">
        <f>申込一覧表!P74</f>
        <v/>
      </c>
      <c r="G70" t="str">
        <f>申込一覧表!AC74</f>
        <v/>
      </c>
      <c r="I70">
        <f>申込一覧表!AP74</f>
        <v>0</v>
      </c>
      <c r="J70" s="47" t="str">
        <f>申込書!$AB$4</f>
        <v/>
      </c>
    </row>
    <row r="71" spans="1:10">
      <c r="A71" t="str">
        <f>IF(申込一覧表!D75="","",申込一覧表!Z75)</f>
        <v/>
      </c>
      <c r="B71">
        <v>5</v>
      </c>
      <c r="C71" t="str">
        <f>申込一覧表!AF75</f>
        <v xml:space="preserve">  </v>
      </c>
      <c r="D71" t="str">
        <f>申込一覧表!AE75</f>
        <v xml:space="preserve"> </v>
      </c>
      <c r="E71" s="117">
        <f>申込一覧表!B75</f>
        <v>0</v>
      </c>
      <c r="F71" t="str">
        <f>申込一覧表!P75</f>
        <v/>
      </c>
      <c r="G71" t="str">
        <f>申込一覧表!AC75</f>
        <v/>
      </c>
      <c r="I71">
        <f>申込一覧表!AP75</f>
        <v>0</v>
      </c>
      <c r="J71" s="47" t="str">
        <f>申込書!$AB$4</f>
        <v/>
      </c>
    </row>
    <row r="72" spans="1:10">
      <c r="A72" t="str">
        <f>IF(申込一覧表!D76="","",申込一覧表!Z76)</f>
        <v/>
      </c>
      <c r="B72">
        <v>5</v>
      </c>
      <c r="C72" t="str">
        <f>申込一覧表!AF76</f>
        <v xml:space="preserve">  </v>
      </c>
      <c r="D72" t="str">
        <f>申込一覧表!AE76</f>
        <v xml:space="preserve"> </v>
      </c>
      <c r="E72" s="117">
        <f>申込一覧表!B76</f>
        <v>0</v>
      </c>
      <c r="F72" t="str">
        <f>申込一覧表!P76</f>
        <v/>
      </c>
      <c r="G72" t="str">
        <f>申込一覧表!AC76</f>
        <v/>
      </c>
      <c r="I72">
        <f>申込一覧表!AP76</f>
        <v>0</v>
      </c>
      <c r="J72" s="47" t="str">
        <f>申込書!$AB$4</f>
        <v/>
      </c>
    </row>
    <row r="73" spans="1:10">
      <c r="A73" t="str">
        <f>IF(申込一覧表!D77="","",申込一覧表!Z77)</f>
        <v/>
      </c>
      <c r="B73">
        <v>5</v>
      </c>
      <c r="C73" t="str">
        <f>申込一覧表!AF77</f>
        <v xml:space="preserve">  </v>
      </c>
      <c r="D73" t="str">
        <f>申込一覧表!AE77</f>
        <v xml:space="preserve"> </v>
      </c>
      <c r="E73" s="117">
        <f>申込一覧表!B77</f>
        <v>0</v>
      </c>
      <c r="F73" t="str">
        <f>申込一覧表!P77</f>
        <v/>
      </c>
      <c r="G73" t="str">
        <f>申込一覧表!AC77</f>
        <v/>
      </c>
      <c r="I73">
        <f>申込一覧表!AP77</f>
        <v>0</v>
      </c>
      <c r="J73" s="47" t="str">
        <f>申込書!$AB$4</f>
        <v/>
      </c>
    </row>
    <row r="74" spans="1:10">
      <c r="A74" t="str">
        <f>IF(申込一覧表!D78="","",申込一覧表!Z78)</f>
        <v/>
      </c>
      <c r="B74">
        <v>5</v>
      </c>
      <c r="C74" t="str">
        <f>申込一覧表!AF78</f>
        <v xml:space="preserve">  </v>
      </c>
      <c r="D74" t="str">
        <f>申込一覧表!AE78</f>
        <v xml:space="preserve"> </v>
      </c>
      <c r="E74" s="117">
        <f>申込一覧表!B78</f>
        <v>0</v>
      </c>
      <c r="F74" t="str">
        <f>申込一覧表!P78</f>
        <v/>
      </c>
      <c r="G74" t="str">
        <f>申込一覧表!AC78</f>
        <v/>
      </c>
      <c r="I74">
        <f>申込一覧表!AP78</f>
        <v>0</v>
      </c>
      <c r="J74" s="47" t="str">
        <f>申込書!$AB$4</f>
        <v/>
      </c>
    </row>
    <row r="75" spans="1:10">
      <c r="A75" t="str">
        <f>IF(申込一覧表!D79="","",申込一覧表!Z79)</f>
        <v/>
      </c>
      <c r="B75">
        <v>5</v>
      </c>
      <c r="C75" t="str">
        <f>申込一覧表!AF79</f>
        <v xml:space="preserve">  </v>
      </c>
      <c r="D75" t="str">
        <f>申込一覧表!AE79</f>
        <v xml:space="preserve"> </v>
      </c>
      <c r="E75" s="117">
        <f>申込一覧表!B79</f>
        <v>0</v>
      </c>
      <c r="F75" t="str">
        <f>申込一覧表!P79</f>
        <v/>
      </c>
      <c r="G75" t="str">
        <f>申込一覧表!AC79</f>
        <v/>
      </c>
      <c r="I75">
        <f>申込一覧表!AP79</f>
        <v>0</v>
      </c>
      <c r="J75" s="47" t="str">
        <f>申込書!$AB$4</f>
        <v/>
      </c>
    </row>
    <row r="76" spans="1:10">
      <c r="A76" t="str">
        <f>IF(申込一覧表!D80="","",申込一覧表!Z80)</f>
        <v/>
      </c>
      <c r="B76">
        <v>5</v>
      </c>
      <c r="C76" t="str">
        <f>申込一覧表!AF80</f>
        <v xml:space="preserve">  </v>
      </c>
      <c r="D76" t="str">
        <f>申込一覧表!AE80</f>
        <v xml:space="preserve"> </v>
      </c>
      <c r="E76" s="117">
        <f>申込一覧表!B80</f>
        <v>0</v>
      </c>
      <c r="F76" t="str">
        <f>申込一覧表!P80</f>
        <v/>
      </c>
      <c r="G76" t="str">
        <f>申込一覧表!AC80</f>
        <v/>
      </c>
      <c r="I76">
        <f>申込一覧表!AP80</f>
        <v>0</v>
      </c>
      <c r="J76" s="47" t="str">
        <f>申込書!$AB$4</f>
        <v/>
      </c>
    </row>
    <row r="77" spans="1:10">
      <c r="A77" t="str">
        <f>IF(申込一覧表!D81="","",申込一覧表!Z81)</f>
        <v/>
      </c>
      <c r="B77">
        <v>5</v>
      </c>
      <c r="C77" t="str">
        <f>申込一覧表!AF81</f>
        <v xml:space="preserve">  </v>
      </c>
      <c r="D77" t="str">
        <f>申込一覧表!AE81</f>
        <v xml:space="preserve"> </v>
      </c>
      <c r="E77" s="117">
        <f>申込一覧表!B81</f>
        <v>0</v>
      </c>
      <c r="F77" t="str">
        <f>申込一覧表!P81</f>
        <v/>
      </c>
      <c r="G77" t="str">
        <f>申込一覧表!AC81</f>
        <v/>
      </c>
      <c r="I77">
        <f>申込一覧表!AP81</f>
        <v>0</v>
      </c>
      <c r="J77" s="47" t="str">
        <f>申込書!$AB$4</f>
        <v/>
      </c>
    </row>
    <row r="78" spans="1:10">
      <c r="A78" t="str">
        <f>IF(申込一覧表!D82="","",申込一覧表!Z82)</f>
        <v/>
      </c>
      <c r="B78">
        <v>5</v>
      </c>
      <c r="C78" t="str">
        <f>申込一覧表!AF82</f>
        <v xml:space="preserve">  </v>
      </c>
      <c r="D78" t="str">
        <f>申込一覧表!AE82</f>
        <v xml:space="preserve"> </v>
      </c>
      <c r="E78" s="117">
        <f>申込一覧表!B82</f>
        <v>0</v>
      </c>
      <c r="F78" t="str">
        <f>申込一覧表!P82</f>
        <v/>
      </c>
      <c r="G78" t="str">
        <f>申込一覧表!AC82</f>
        <v/>
      </c>
      <c r="I78">
        <f>申込一覧表!AP82</f>
        <v>0</v>
      </c>
      <c r="J78" s="47" t="str">
        <f>申込書!$AB$4</f>
        <v/>
      </c>
    </row>
    <row r="79" spans="1:10">
      <c r="A79" t="str">
        <f>IF(申込一覧表!D83="","",申込一覧表!Z83)</f>
        <v/>
      </c>
      <c r="B79">
        <v>5</v>
      </c>
      <c r="C79" t="str">
        <f>申込一覧表!AF83</f>
        <v xml:space="preserve">  </v>
      </c>
      <c r="D79" t="str">
        <f>申込一覧表!AE83</f>
        <v xml:space="preserve"> </v>
      </c>
      <c r="E79" s="117">
        <f>申込一覧表!B83</f>
        <v>0</v>
      </c>
      <c r="F79" t="str">
        <f>申込一覧表!P83</f>
        <v/>
      </c>
      <c r="G79" t="str">
        <f>申込一覧表!AC83</f>
        <v/>
      </c>
      <c r="I79">
        <f>申込一覧表!AP83</f>
        <v>0</v>
      </c>
      <c r="J79" s="47" t="str">
        <f>申込書!$AB$4</f>
        <v/>
      </c>
    </row>
    <row r="80" spans="1:10">
      <c r="A80" t="str">
        <f>IF(申込一覧表!D84="","",申込一覧表!Z84)</f>
        <v/>
      </c>
      <c r="B80">
        <v>5</v>
      </c>
      <c r="C80" t="str">
        <f>申込一覧表!AF84</f>
        <v xml:space="preserve">  </v>
      </c>
      <c r="D80" t="str">
        <f>申込一覧表!AE84</f>
        <v xml:space="preserve"> </v>
      </c>
      <c r="E80" s="117">
        <f>申込一覧表!B84</f>
        <v>0</v>
      </c>
      <c r="F80" t="str">
        <f>申込一覧表!P84</f>
        <v/>
      </c>
      <c r="G80" t="str">
        <f>申込一覧表!AC84</f>
        <v/>
      </c>
      <c r="I80">
        <f>申込一覧表!AP84</f>
        <v>0</v>
      </c>
      <c r="J80" s="47" t="str">
        <f>申込書!$AB$4</f>
        <v/>
      </c>
    </row>
    <row r="81" spans="1:10">
      <c r="A81" t="str">
        <f>IF(申込一覧表!D85="","",申込一覧表!Z85)</f>
        <v/>
      </c>
      <c r="B81">
        <v>5</v>
      </c>
      <c r="C81" t="str">
        <f>申込一覧表!AF85</f>
        <v xml:space="preserve">  </v>
      </c>
      <c r="D81" t="str">
        <f>申込一覧表!AE85</f>
        <v xml:space="preserve"> </v>
      </c>
      <c r="E81" s="117">
        <f>申込一覧表!B85</f>
        <v>0</v>
      </c>
      <c r="F81" t="str">
        <f>申込一覧表!P85</f>
        <v/>
      </c>
      <c r="G81" t="str">
        <f>申込一覧表!AC85</f>
        <v/>
      </c>
      <c r="I81">
        <f>申込一覧表!AP85</f>
        <v>0</v>
      </c>
      <c r="J81" s="47" t="str">
        <f>申込書!$AB$4</f>
        <v/>
      </c>
    </row>
    <row r="82" spans="1:10">
      <c r="A82" t="str">
        <f>IF(申込一覧表!D86="","",申込一覧表!Z86)</f>
        <v/>
      </c>
      <c r="B82">
        <v>5</v>
      </c>
      <c r="C82" t="str">
        <f>申込一覧表!AF86</f>
        <v xml:space="preserve">  </v>
      </c>
      <c r="D82" t="str">
        <f>申込一覧表!AE86</f>
        <v xml:space="preserve"> </v>
      </c>
      <c r="E82" s="117">
        <f>申込一覧表!B86</f>
        <v>0</v>
      </c>
      <c r="F82" t="str">
        <f>申込一覧表!P86</f>
        <v/>
      </c>
      <c r="G82" t="str">
        <f>申込一覧表!AC86</f>
        <v/>
      </c>
      <c r="I82">
        <f>申込一覧表!AP86</f>
        <v>0</v>
      </c>
      <c r="J82" s="47" t="str">
        <f>申込書!$AB$4</f>
        <v/>
      </c>
    </row>
    <row r="83" spans="1:10">
      <c r="A83" s="118" t="str">
        <f>IF(申込一覧表!D87="","",申込一覧表!Z87)</f>
        <v/>
      </c>
      <c r="B83" s="118">
        <v>5</v>
      </c>
      <c r="C83" s="118" t="str">
        <f>申込一覧表!AF87</f>
        <v xml:space="preserve">  </v>
      </c>
      <c r="D83" s="118" t="str">
        <f>申込一覧表!AE87</f>
        <v xml:space="preserve"> </v>
      </c>
      <c r="E83" s="119">
        <f>申込一覧表!B87</f>
        <v>0</v>
      </c>
      <c r="F83" s="118" t="str">
        <f>申込一覧表!P87</f>
        <v/>
      </c>
      <c r="G83" s="118" t="str">
        <f>申込一覧表!AC87</f>
        <v/>
      </c>
      <c r="H83" s="118"/>
      <c r="I83" s="118">
        <f>申込一覧表!AP87</f>
        <v>0</v>
      </c>
      <c r="J83" s="123" t="str">
        <f>申込書!$AB$4</f>
        <v/>
      </c>
    </row>
  </sheetData>
  <phoneticPr fontId="2"/>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329"/>
  <sheetViews>
    <sheetView workbookViewId="0">
      <pane ySplit="1" topLeftCell="A2" activePane="bottomLeft" state="frozen"/>
      <selection activeCell="C8" sqref="C8:D8"/>
      <selection pane="bottomLeft" activeCell="C8" sqref="C8:D8"/>
    </sheetView>
  </sheetViews>
  <sheetFormatPr defaultRowHeight="12"/>
  <cols>
    <col min="1" max="1" width="7.42578125" customWidth="1"/>
    <col min="2" max="2" width="7.28515625" customWidth="1"/>
    <col min="3" max="3" width="6.140625" customWidth="1"/>
    <col min="4" max="4" width="7.28515625" customWidth="1"/>
    <col min="6" max="6" width="5.5703125" customWidth="1"/>
    <col min="7" max="7" width="17.7109375" customWidth="1"/>
  </cols>
  <sheetData>
    <row r="1" spans="1:7">
      <c r="A1" t="s">
        <v>153</v>
      </c>
      <c r="B1" t="s">
        <v>161</v>
      </c>
      <c r="C1" t="s">
        <v>162</v>
      </c>
      <c r="D1" t="s">
        <v>156</v>
      </c>
      <c r="E1" t="s">
        <v>163</v>
      </c>
      <c r="F1" t="s">
        <v>154</v>
      </c>
      <c r="G1" t="s">
        <v>164</v>
      </c>
    </row>
    <row r="2" spans="1:7">
      <c r="A2" t="str">
        <f>IF(申込一覧表!H6="","",申込一覧表!Z6)</f>
        <v/>
      </c>
      <c r="B2" t="str">
        <f>IF(A2="","",申込一覧表!AH6)</f>
        <v/>
      </c>
      <c r="C2" t="str">
        <f>IF(A2="","",申込一覧表!AL6)</f>
        <v/>
      </c>
      <c r="D2" t="str">
        <f>申込一覧表!AC6</f>
        <v/>
      </c>
      <c r="E2">
        <v>0</v>
      </c>
      <c r="F2">
        <v>0</v>
      </c>
      <c r="G2" t="str">
        <f>申込一覧表!AQ6</f>
        <v>999:99.99</v>
      </c>
    </row>
    <row r="3" spans="1:7">
      <c r="A3" t="str">
        <f>IF(申込一覧表!H7="","",申込一覧表!Z7)</f>
        <v/>
      </c>
      <c r="B3" t="str">
        <f>IF(A3="","",申込一覧表!AH7)</f>
        <v/>
      </c>
      <c r="C3" t="str">
        <f>IF(A3="","",申込一覧表!AL7)</f>
        <v/>
      </c>
      <c r="D3" t="str">
        <f>申込一覧表!AC7</f>
        <v/>
      </c>
      <c r="E3">
        <v>0</v>
      </c>
      <c r="F3">
        <v>0</v>
      </c>
      <c r="G3" t="str">
        <f>申込一覧表!AQ7</f>
        <v>999:99.99</v>
      </c>
    </row>
    <row r="4" spans="1:7">
      <c r="A4" t="str">
        <f>IF(申込一覧表!H8="","",申込一覧表!Z8)</f>
        <v/>
      </c>
      <c r="B4" t="str">
        <f>IF(A4="","",申込一覧表!AH8)</f>
        <v/>
      </c>
      <c r="C4" t="str">
        <f>IF(A4="","",申込一覧表!AL8)</f>
        <v/>
      </c>
      <c r="D4" t="str">
        <f>申込一覧表!AC8</f>
        <v/>
      </c>
      <c r="E4">
        <v>0</v>
      </c>
      <c r="F4">
        <v>0</v>
      </c>
      <c r="G4" t="str">
        <f>申込一覧表!AQ8</f>
        <v>999:99.99</v>
      </c>
    </row>
    <row r="5" spans="1:7">
      <c r="A5" t="str">
        <f>IF(申込一覧表!H9="","",申込一覧表!Z9)</f>
        <v/>
      </c>
      <c r="B5" t="str">
        <f>IF(A5="","",申込一覧表!AH9)</f>
        <v/>
      </c>
      <c r="C5" t="str">
        <f>IF(A5="","",申込一覧表!AL9)</f>
        <v/>
      </c>
      <c r="D5" t="str">
        <f>申込一覧表!AC9</f>
        <v/>
      </c>
      <c r="E5">
        <v>0</v>
      </c>
      <c r="F5">
        <v>0</v>
      </c>
      <c r="G5" t="str">
        <f>申込一覧表!AQ9</f>
        <v>999:99.99</v>
      </c>
    </row>
    <row r="6" spans="1:7">
      <c r="A6" t="str">
        <f>IF(申込一覧表!H10="","",申込一覧表!Z10)</f>
        <v/>
      </c>
      <c r="B6" t="str">
        <f>IF(A6="","",申込一覧表!AH10)</f>
        <v/>
      </c>
      <c r="C6" t="str">
        <f>IF(A6="","",申込一覧表!AL10)</f>
        <v/>
      </c>
      <c r="D6" t="str">
        <f>申込一覧表!AC10</f>
        <v/>
      </c>
      <c r="E6">
        <v>0</v>
      </c>
      <c r="F6">
        <v>0</v>
      </c>
      <c r="G6" t="str">
        <f>申込一覧表!AQ10</f>
        <v>999:99.99</v>
      </c>
    </row>
    <row r="7" spans="1:7">
      <c r="A7" t="str">
        <f>IF(申込一覧表!H11="","",申込一覧表!Z11)</f>
        <v/>
      </c>
      <c r="B7" t="str">
        <f>IF(A7="","",申込一覧表!AH11)</f>
        <v/>
      </c>
      <c r="C7" t="str">
        <f>IF(A7="","",申込一覧表!AL11)</f>
        <v/>
      </c>
      <c r="D7" t="str">
        <f>申込一覧表!AC11</f>
        <v/>
      </c>
      <c r="E7">
        <v>0</v>
      </c>
      <c r="F7">
        <v>0</v>
      </c>
      <c r="G7" t="str">
        <f>申込一覧表!AQ11</f>
        <v>999:99.99</v>
      </c>
    </row>
    <row r="8" spans="1:7">
      <c r="A8" t="str">
        <f>IF(申込一覧表!H12="","",申込一覧表!Z12)</f>
        <v/>
      </c>
      <c r="B8" t="str">
        <f>IF(A8="","",申込一覧表!AH12)</f>
        <v/>
      </c>
      <c r="C8" t="str">
        <f>IF(A8="","",申込一覧表!AL12)</f>
        <v/>
      </c>
      <c r="D8" t="str">
        <f>申込一覧表!AC12</f>
        <v/>
      </c>
      <c r="E8">
        <v>0</v>
      </c>
      <c r="F8">
        <v>0</v>
      </c>
      <c r="G8" t="str">
        <f>申込一覧表!AQ12</f>
        <v>999:99.99</v>
      </c>
    </row>
    <row r="9" spans="1:7">
      <c r="A9" t="str">
        <f>IF(申込一覧表!H13="","",申込一覧表!Z13)</f>
        <v/>
      </c>
      <c r="B9" t="str">
        <f>IF(A9="","",申込一覧表!AH13)</f>
        <v/>
      </c>
      <c r="C9" t="str">
        <f>IF(A9="","",申込一覧表!AL13)</f>
        <v/>
      </c>
      <c r="D9" t="str">
        <f>申込一覧表!AC13</f>
        <v/>
      </c>
      <c r="E9">
        <v>0</v>
      </c>
      <c r="F9">
        <v>0</v>
      </c>
      <c r="G9" t="str">
        <f>申込一覧表!AQ13</f>
        <v>999:99.99</v>
      </c>
    </row>
    <row r="10" spans="1:7">
      <c r="A10" t="str">
        <f>IF(申込一覧表!H14="","",申込一覧表!Z14)</f>
        <v/>
      </c>
      <c r="B10" t="str">
        <f>IF(A10="","",申込一覧表!AH14)</f>
        <v/>
      </c>
      <c r="C10" t="str">
        <f>IF(A10="","",申込一覧表!AL14)</f>
        <v/>
      </c>
      <c r="D10" t="str">
        <f>申込一覧表!AC14</f>
        <v/>
      </c>
      <c r="E10">
        <v>0</v>
      </c>
      <c r="F10">
        <v>0</v>
      </c>
      <c r="G10" t="str">
        <f>申込一覧表!AQ14</f>
        <v>999:99.99</v>
      </c>
    </row>
    <row r="11" spans="1:7">
      <c r="A11" t="str">
        <f>IF(申込一覧表!H15="","",申込一覧表!Z15)</f>
        <v/>
      </c>
      <c r="B11" t="str">
        <f>IF(A11="","",申込一覧表!AH15)</f>
        <v/>
      </c>
      <c r="C11" t="str">
        <f>IF(A11="","",申込一覧表!AL15)</f>
        <v/>
      </c>
      <c r="D11" t="str">
        <f>申込一覧表!AC15</f>
        <v/>
      </c>
      <c r="E11">
        <v>0</v>
      </c>
      <c r="F11">
        <v>0</v>
      </c>
      <c r="G11" t="str">
        <f>申込一覧表!AQ15</f>
        <v>999:99.99</v>
      </c>
    </row>
    <row r="12" spans="1:7">
      <c r="A12" t="str">
        <f>IF(申込一覧表!H16="","",申込一覧表!Z16)</f>
        <v/>
      </c>
      <c r="B12" t="str">
        <f>IF(A12="","",申込一覧表!AH16)</f>
        <v/>
      </c>
      <c r="C12" t="str">
        <f>IF(A12="","",申込一覧表!AL16)</f>
        <v/>
      </c>
      <c r="D12" t="str">
        <f>申込一覧表!AC16</f>
        <v/>
      </c>
      <c r="E12">
        <v>0</v>
      </c>
      <c r="F12">
        <v>0</v>
      </c>
      <c r="G12" t="str">
        <f>申込一覧表!AQ16</f>
        <v>999:99.99</v>
      </c>
    </row>
    <row r="13" spans="1:7">
      <c r="A13" t="str">
        <f>IF(申込一覧表!H17="","",申込一覧表!Z17)</f>
        <v/>
      </c>
      <c r="B13" t="str">
        <f>IF(A13="","",申込一覧表!AH17)</f>
        <v/>
      </c>
      <c r="C13" t="str">
        <f>IF(A13="","",申込一覧表!AL17)</f>
        <v/>
      </c>
      <c r="D13" t="str">
        <f>申込一覧表!AC17</f>
        <v/>
      </c>
      <c r="E13">
        <v>0</v>
      </c>
      <c r="F13">
        <v>0</v>
      </c>
      <c r="G13" t="str">
        <f>申込一覧表!AQ17</f>
        <v>999:99.99</v>
      </c>
    </row>
    <row r="14" spans="1:7">
      <c r="A14" t="str">
        <f>IF(申込一覧表!H18="","",申込一覧表!Z18)</f>
        <v/>
      </c>
      <c r="B14" t="str">
        <f>IF(A14="","",申込一覧表!AH18)</f>
        <v/>
      </c>
      <c r="C14" t="str">
        <f>IF(A14="","",申込一覧表!AL18)</f>
        <v/>
      </c>
      <c r="D14" t="str">
        <f>申込一覧表!AC18</f>
        <v/>
      </c>
      <c r="E14">
        <v>0</v>
      </c>
      <c r="F14">
        <v>0</v>
      </c>
      <c r="G14" t="str">
        <f>申込一覧表!AQ18</f>
        <v>999:99.99</v>
      </c>
    </row>
    <row r="15" spans="1:7">
      <c r="A15" t="str">
        <f>IF(申込一覧表!H19="","",申込一覧表!Z19)</f>
        <v/>
      </c>
      <c r="B15" t="str">
        <f>IF(A15="","",申込一覧表!AH19)</f>
        <v/>
      </c>
      <c r="C15" t="str">
        <f>IF(A15="","",申込一覧表!AL19)</f>
        <v/>
      </c>
      <c r="D15" t="str">
        <f>申込一覧表!AC19</f>
        <v/>
      </c>
      <c r="E15">
        <v>0</v>
      </c>
      <c r="F15">
        <v>0</v>
      </c>
      <c r="G15" t="str">
        <f>申込一覧表!AQ19</f>
        <v>999:99.99</v>
      </c>
    </row>
    <row r="16" spans="1:7">
      <c r="A16" t="str">
        <f>IF(申込一覧表!H20="","",申込一覧表!Z20)</f>
        <v/>
      </c>
      <c r="B16" t="str">
        <f>IF(A16="","",申込一覧表!AH20)</f>
        <v/>
      </c>
      <c r="C16" t="str">
        <f>IF(A16="","",申込一覧表!AL20)</f>
        <v/>
      </c>
      <c r="D16" t="str">
        <f>申込一覧表!AC20</f>
        <v/>
      </c>
      <c r="E16">
        <v>0</v>
      </c>
      <c r="F16">
        <v>0</v>
      </c>
      <c r="G16" t="str">
        <f>申込一覧表!AQ20</f>
        <v>999:99.99</v>
      </c>
    </row>
    <row r="17" spans="1:7">
      <c r="A17" t="str">
        <f>IF(申込一覧表!H21="","",申込一覧表!Z21)</f>
        <v/>
      </c>
      <c r="B17" t="str">
        <f>IF(A17="","",申込一覧表!AH21)</f>
        <v/>
      </c>
      <c r="C17" t="str">
        <f>IF(A17="","",申込一覧表!AL21)</f>
        <v/>
      </c>
      <c r="D17" t="str">
        <f>申込一覧表!AC21</f>
        <v/>
      </c>
      <c r="E17">
        <v>0</v>
      </c>
      <c r="F17">
        <v>0</v>
      </c>
      <c r="G17" t="str">
        <f>申込一覧表!AQ21</f>
        <v>999:99.99</v>
      </c>
    </row>
    <row r="18" spans="1:7">
      <c r="A18" t="str">
        <f>IF(申込一覧表!H22="","",申込一覧表!Z22)</f>
        <v/>
      </c>
      <c r="B18" t="str">
        <f>IF(A18="","",申込一覧表!AH22)</f>
        <v/>
      </c>
      <c r="C18" t="str">
        <f>IF(A18="","",申込一覧表!AL22)</f>
        <v/>
      </c>
      <c r="D18" t="str">
        <f>申込一覧表!AC22</f>
        <v/>
      </c>
      <c r="E18">
        <v>0</v>
      </c>
      <c r="F18">
        <v>0</v>
      </c>
      <c r="G18" t="str">
        <f>申込一覧表!AQ22</f>
        <v>999:99.99</v>
      </c>
    </row>
    <row r="19" spans="1:7">
      <c r="A19" t="str">
        <f>IF(申込一覧表!H23="","",申込一覧表!Z23)</f>
        <v/>
      </c>
      <c r="B19" t="str">
        <f>IF(A19="","",申込一覧表!AH23)</f>
        <v/>
      </c>
      <c r="C19" t="str">
        <f>IF(A19="","",申込一覧表!AL23)</f>
        <v/>
      </c>
      <c r="D19" t="str">
        <f>申込一覧表!AC23</f>
        <v/>
      </c>
      <c r="E19">
        <v>0</v>
      </c>
      <c r="F19">
        <v>0</v>
      </c>
      <c r="G19" t="str">
        <f>申込一覧表!AQ23</f>
        <v>999:99.99</v>
      </c>
    </row>
    <row r="20" spans="1:7">
      <c r="A20" t="str">
        <f>IF(申込一覧表!H24="","",申込一覧表!Z24)</f>
        <v/>
      </c>
      <c r="B20" t="str">
        <f>IF(A20="","",申込一覧表!AH24)</f>
        <v/>
      </c>
      <c r="C20" t="str">
        <f>IF(A20="","",申込一覧表!AL24)</f>
        <v/>
      </c>
      <c r="D20" t="str">
        <f>申込一覧表!AC24</f>
        <v/>
      </c>
      <c r="E20">
        <v>0</v>
      </c>
      <c r="F20">
        <v>0</v>
      </c>
      <c r="G20" t="str">
        <f>申込一覧表!AQ24</f>
        <v>999:99.99</v>
      </c>
    </row>
    <row r="21" spans="1:7">
      <c r="A21" t="str">
        <f>IF(申込一覧表!H25="","",申込一覧表!Z25)</f>
        <v/>
      </c>
      <c r="B21" t="str">
        <f>IF(A21="","",申込一覧表!AH25)</f>
        <v/>
      </c>
      <c r="C21" t="str">
        <f>IF(A21="","",申込一覧表!AL25)</f>
        <v/>
      </c>
      <c r="D21" t="str">
        <f>申込一覧表!AC25</f>
        <v/>
      </c>
      <c r="E21">
        <v>0</v>
      </c>
      <c r="F21">
        <v>0</v>
      </c>
      <c r="G21" t="str">
        <f>申込一覧表!AQ25</f>
        <v>999:99.99</v>
      </c>
    </row>
    <row r="22" spans="1:7">
      <c r="A22" t="str">
        <f>IF(申込一覧表!H26="","",申込一覧表!Z26)</f>
        <v/>
      </c>
      <c r="B22" t="str">
        <f>IF(A22="","",申込一覧表!AH26)</f>
        <v/>
      </c>
      <c r="C22" t="str">
        <f>IF(A22="","",申込一覧表!AL26)</f>
        <v/>
      </c>
      <c r="D22" t="str">
        <f>申込一覧表!AC26</f>
        <v/>
      </c>
      <c r="E22">
        <v>0</v>
      </c>
      <c r="F22">
        <v>0</v>
      </c>
      <c r="G22" t="str">
        <f>申込一覧表!AQ26</f>
        <v>999:99.99</v>
      </c>
    </row>
    <row r="23" spans="1:7">
      <c r="A23" t="str">
        <f>IF(申込一覧表!H27="","",申込一覧表!Z27)</f>
        <v/>
      </c>
      <c r="B23" t="str">
        <f>IF(A23="","",申込一覧表!AH27)</f>
        <v/>
      </c>
      <c r="C23" t="str">
        <f>IF(A23="","",申込一覧表!AL27)</f>
        <v/>
      </c>
      <c r="D23" t="str">
        <f>申込一覧表!AC27</f>
        <v/>
      </c>
      <c r="E23">
        <v>0</v>
      </c>
      <c r="F23">
        <v>0</v>
      </c>
      <c r="G23" t="str">
        <f>申込一覧表!AQ27</f>
        <v>999:99.99</v>
      </c>
    </row>
    <row r="24" spans="1:7">
      <c r="A24" t="str">
        <f>IF(申込一覧表!H28="","",申込一覧表!Z28)</f>
        <v/>
      </c>
      <c r="B24" t="str">
        <f>IF(A24="","",申込一覧表!AH28)</f>
        <v/>
      </c>
      <c r="C24" t="str">
        <f>IF(A24="","",申込一覧表!AL28)</f>
        <v/>
      </c>
      <c r="D24" t="str">
        <f>申込一覧表!AC28</f>
        <v/>
      </c>
      <c r="E24">
        <v>0</v>
      </c>
      <c r="F24">
        <v>0</v>
      </c>
      <c r="G24" t="str">
        <f>申込一覧表!AQ28</f>
        <v>999:99.99</v>
      </c>
    </row>
    <row r="25" spans="1:7">
      <c r="A25" t="str">
        <f>IF(申込一覧表!H29="","",申込一覧表!Z29)</f>
        <v/>
      </c>
      <c r="B25" t="str">
        <f>IF(A25="","",申込一覧表!AH29)</f>
        <v/>
      </c>
      <c r="C25" t="str">
        <f>IF(A25="","",申込一覧表!AL29)</f>
        <v/>
      </c>
      <c r="D25" t="str">
        <f>申込一覧表!AC29</f>
        <v/>
      </c>
      <c r="E25">
        <v>0</v>
      </c>
      <c r="F25">
        <v>0</v>
      </c>
      <c r="G25" t="str">
        <f>申込一覧表!AQ29</f>
        <v>999:99.99</v>
      </c>
    </row>
    <row r="26" spans="1:7">
      <c r="A26" t="str">
        <f>IF(申込一覧表!H30="","",申込一覧表!Z30)</f>
        <v/>
      </c>
      <c r="B26" t="str">
        <f>IF(A26="","",申込一覧表!AH30)</f>
        <v/>
      </c>
      <c r="C26" t="str">
        <f>IF(A26="","",申込一覧表!AL30)</f>
        <v/>
      </c>
      <c r="D26" t="str">
        <f>申込一覧表!AC30</f>
        <v/>
      </c>
      <c r="E26">
        <v>0</v>
      </c>
      <c r="F26">
        <v>0</v>
      </c>
      <c r="G26" t="str">
        <f>申込一覧表!AQ30</f>
        <v>999:99.99</v>
      </c>
    </row>
    <row r="27" spans="1:7">
      <c r="A27" t="str">
        <f>IF(申込一覧表!H31="","",申込一覧表!Z31)</f>
        <v/>
      </c>
      <c r="B27" t="str">
        <f>IF(A27="","",申込一覧表!AH31)</f>
        <v/>
      </c>
      <c r="C27" t="str">
        <f>IF(A27="","",申込一覧表!AL31)</f>
        <v/>
      </c>
      <c r="D27" t="str">
        <f>申込一覧表!AC31</f>
        <v/>
      </c>
      <c r="E27">
        <v>0</v>
      </c>
      <c r="F27">
        <v>0</v>
      </c>
      <c r="G27" t="str">
        <f>申込一覧表!AQ31</f>
        <v>999:99.99</v>
      </c>
    </row>
    <row r="28" spans="1:7">
      <c r="A28" t="str">
        <f>IF(申込一覧表!H32="","",申込一覧表!Z32)</f>
        <v/>
      </c>
      <c r="B28" t="str">
        <f>IF(A28="","",申込一覧表!AH32)</f>
        <v/>
      </c>
      <c r="C28" t="str">
        <f>IF(A28="","",申込一覧表!AL32)</f>
        <v/>
      </c>
      <c r="D28" t="str">
        <f>申込一覧表!AC32</f>
        <v/>
      </c>
      <c r="E28">
        <v>0</v>
      </c>
      <c r="F28">
        <v>0</v>
      </c>
      <c r="G28" t="str">
        <f>申込一覧表!AQ32</f>
        <v>999:99.99</v>
      </c>
    </row>
    <row r="29" spans="1:7">
      <c r="A29" t="str">
        <f>IF(申込一覧表!H33="","",申込一覧表!Z33)</f>
        <v/>
      </c>
      <c r="B29" t="str">
        <f>IF(A29="","",申込一覧表!AH33)</f>
        <v/>
      </c>
      <c r="C29" t="str">
        <f>IF(A29="","",申込一覧表!AL33)</f>
        <v/>
      </c>
      <c r="D29" t="str">
        <f>申込一覧表!AC33</f>
        <v/>
      </c>
      <c r="E29">
        <v>0</v>
      </c>
      <c r="F29">
        <v>0</v>
      </c>
      <c r="G29" t="str">
        <f>申込一覧表!AQ33</f>
        <v>999:99.99</v>
      </c>
    </row>
    <row r="30" spans="1:7">
      <c r="A30" t="str">
        <f>IF(申込一覧表!H34="","",申込一覧表!Z34)</f>
        <v/>
      </c>
      <c r="B30" t="str">
        <f>IF(A30="","",申込一覧表!AH34)</f>
        <v/>
      </c>
      <c r="C30" t="str">
        <f>IF(A30="","",申込一覧表!AL34)</f>
        <v/>
      </c>
      <c r="D30" t="str">
        <f>申込一覧表!AC34</f>
        <v/>
      </c>
      <c r="E30">
        <v>0</v>
      </c>
      <c r="F30">
        <v>0</v>
      </c>
      <c r="G30" t="str">
        <f>申込一覧表!AQ34</f>
        <v>999:99.99</v>
      </c>
    </row>
    <row r="31" spans="1:7">
      <c r="A31" t="str">
        <f>IF(申込一覧表!H35="","",申込一覧表!Z35)</f>
        <v/>
      </c>
      <c r="B31" t="str">
        <f>IF(A31="","",申込一覧表!AH35)</f>
        <v/>
      </c>
      <c r="C31" t="str">
        <f>IF(A31="","",申込一覧表!AL35)</f>
        <v/>
      </c>
      <c r="D31" t="str">
        <f>申込一覧表!AC35</f>
        <v/>
      </c>
      <c r="E31">
        <v>0</v>
      </c>
      <c r="F31">
        <v>0</v>
      </c>
      <c r="G31" t="str">
        <f>申込一覧表!AQ35</f>
        <v>999:99.99</v>
      </c>
    </row>
    <row r="32" spans="1:7">
      <c r="A32" t="str">
        <f>IF(申込一覧表!H36="","",申込一覧表!Z36)</f>
        <v/>
      </c>
      <c r="B32" t="str">
        <f>IF(A32="","",申込一覧表!AH36)</f>
        <v/>
      </c>
      <c r="C32" t="str">
        <f>IF(A32="","",申込一覧表!AL36)</f>
        <v/>
      </c>
      <c r="D32" t="str">
        <f>申込一覧表!AC36</f>
        <v/>
      </c>
      <c r="E32">
        <v>0</v>
      </c>
      <c r="F32">
        <v>0</v>
      </c>
      <c r="G32" t="str">
        <f>申込一覧表!AQ36</f>
        <v>999:99.99</v>
      </c>
    </row>
    <row r="33" spans="1:7">
      <c r="A33" t="str">
        <f>IF(申込一覧表!H37="","",申込一覧表!Z37)</f>
        <v/>
      </c>
      <c r="B33" t="str">
        <f>IF(A33="","",申込一覧表!AH37)</f>
        <v/>
      </c>
      <c r="C33" t="str">
        <f>IF(A33="","",申込一覧表!AL37)</f>
        <v/>
      </c>
      <c r="D33" t="str">
        <f>申込一覧表!AC37</f>
        <v/>
      </c>
      <c r="E33">
        <v>0</v>
      </c>
      <c r="F33">
        <v>0</v>
      </c>
      <c r="G33" t="str">
        <f>申込一覧表!AQ37</f>
        <v>999:99.99</v>
      </c>
    </row>
    <row r="34" spans="1:7">
      <c r="A34" t="str">
        <f>IF(申込一覧表!H38="","",申込一覧表!Z38)</f>
        <v/>
      </c>
      <c r="B34" t="str">
        <f>IF(A34="","",申込一覧表!AH38)</f>
        <v/>
      </c>
      <c r="C34" t="str">
        <f>IF(A34="","",申込一覧表!AL38)</f>
        <v/>
      </c>
      <c r="D34" t="str">
        <f>申込一覧表!AC38</f>
        <v/>
      </c>
      <c r="E34">
        <v>0</v>
      </c>
      <c r="F34">
        <v>0</v>
      </c>
      <c r="G34" t="str">
        <f>申込一覧表!AQ38</f>
        <v>999:99.99</v>
      </c>
    </row>
    <row r="35" spans="1:7">
      <c r="A35" t="str">
        <f>IF(申込一覧表!H39="","",申込一覧表!Z39)</f>
        <v/>
      </c>
      <c r="B35" t="str">
        <f>IF(A35="","",申込一覧表!AH39)</f>
        <v/>
      </c>
      <c r="C35" t="str">
        <f>IF(A35="","",申込一覧表!AL39)</f>
        <v/>
      </c>
      <c r="D35" t="str">
        <f>申込一覧表!AC39</f>
        <v/>
      </c>
      <c r="E35">
        <v>0</v>
      </c>
      <c r="F35">
        <v>0</v>
      </c>
      <c r="G35" t="str">
        <f>申込一覧表!AQ39</f>
        <v>999:99.99</v>
      </c>
    </row>
    <row r="36" spans="1:7">
      <c r="A36" t="str">
        <f>IF(申込一覧表!H40="","",申込一覧表!Z40)</f>
        <v/>
      </c>
      <c r="B36" t="str">
        <f>IF(A36="","",申込一覧表!AH40)</f>
        <v/>
      </c>
      <c r="C36" t="str">
        <f>IF(A36="","",申込一覧表!AL40)</f>
        <v/>
      </c>
      <c r="D36" t="str">
        <f>申込一覧表!AC40</f>
        <v/>
      </c>
      <c r="E36">
        <v>0</v>
      </c>
      <c r="F36">
        <v>0</v>
      </c>
      <c r="G36" t="str">
        <f>申込一覧表!AQ40</f>
        <v>999:99.99</v>
      </c>
    </row>
    <row r="37" spans="1:7">
      <c r="A37" t="str">
        <f>IF(申込一覧表!H41="","",申込一覧表!Z41)</f>
        <v/>
      </c>
      <c r="B37" t="str">
        <f>IF(A37="","",申込一覧表!AH41)</f>
        <v/>
      </c>
      <c r="C37" t="str">
        <f>IF(A37="","",申込一覧表!AL41)</f>
        <v/>
      </c>
      <c r="D37" t="str">
        <f>申込一覧表!AC41</f>
        <v/>
      </c>
      <c r="E37">
        <v>0</v>
      </c>
      <c r="F37">
        <v>0</v>
      </c>
      <c r="G37" t="str">
        <f>申込一覧表!AQ41</f>
        <v>999:99.99</v>
      </c>
    </row>
    <row r="38" spans="1:7">
      <c r="A38" t="str">
        <f>IF(申込一覧表!H42="","",申込一覧表!Z42)</f>
        <v/>
      </c>
      <c r="B38" t="str">
        <f>IF(A38="","",申込一覧表!AH42)</f>
        <v/>
      </c>
      <c r="C38" t="str">
        <f>IF(A38="","",申込一覧表!AL42)</f>
        <v/>
      </c>
      <c r="D38" t="str">
        <f>申込一覧表!AC42</f>
        <v/>
      </c>
      <c r="E38">
        <v>0</v>
      </c>
      <c r="F38">
        <v>0</v>
      </c>
      <c r="G38" t="str">
        <f>申込一覧表!AQ42</f>
        <v>999:99.99</v>
      </c>
    </row>
    <row r="39" spans="1:7">
      <c r="A39" t="str">
        <f>IF(申込一覧表!H43="","",申込一覧表!Z43)</f>
        <v/>
      </c>
      <c r="B39" t="str">
        <f>IF(A39="","",申込一覧表!AH43)</f>
        <v/>
      </c>
      <c r="C39" t="str">
        <f>IF(A39="","",申込一覧表!AL43)</f>
        <v/>
      </c>
      <c r="D39" t="str">
        <f>申込一覧表!AC43</f>
        <v/>
      </c>
      <c r="E39">
        <v>0</v>
      </c>
      <c r="F39">
        <v>0</v>
      </c>
      <c r="G39" t="str">
        <f>申込一覧表!AQ43</f>
        <v>999:99.99</v>
      </c>
    </row>
    <row r="40" spans="1:7">
      <c r="A40" t="str">
        <f>IF(申込一覧表!H44="","",申込一覧表!Z44)</f>
        <v/>
      </c>
      <c r="B40" t="str">
        <f>IF(A40="","",申込一覧表!AH44)</f>
        <v/>
      </c>
      <c r="C40" t="str">
        <f>IF(A40="","",申込一覧表!AL44)</f>
        <v/>
      </c>
      <c r="D40" t="str">
        <f>申込一覧表!AC44</f>
        <v/>
      </c>
      <c r="E40">
        <v>0</v>
      </c>
      <c r="F40">
        <v>0</v>
      </c>
      <c r="G40" t="str">
        <f>申込一覧表!AQ44</f>
        <v>999:99.99</v>
      </c>
    </row>
    <row r="41" spans="1:7">
      <c r="A41" s="118" t="str">
        <f>IF(申込一覧表!H45="","",申込一覧表!Z45)</f>
        <v/>
      </c>
      <c r="B41" s="118" t="str">
        <f>IF(A41="","",申込一覧表!AH45)</f>
        <v/>
      </c>
      <c r="C41" s="118" t="str">
        <f>IF(A41="","",申込一覧表!AL45)</f>
        <v/>
      </c>
      <c r="D41" s="118" t="str">
        <f>申込一覧表!AC45</f>
        <v/>
      </c>
      <c r="E41" s="118">
        <v>0</v>
      </c>
      <c r="F41" s="118">
        <v>0</v>
      </c>
      <c r="G41" s="118" t="str">
        <f>申込一覧表!AQ45</f>
        <v>999:99.99</v>
      </c>
    </row>
    <row r="43" spans="1:7">
      <c r="A43" s="118"/>
      <c r="B43" s="118"/>
      <c r="C43" s="118"/>
      <c r="D43" s="118"/>
      <c r="E43" s="118"/>
      <c r="F43" s="118"/>
      <c r="G43" s="118"/>
    </row>
    <row r="44" spans="1:7">
      <c r="A44" t="str">
        <f>IF(申込一覧表!H48="","",申込一覧表!Z48)</f>
        <v/>
      </c>
      <c r="B44" s="26" t="str">
        <f>IF(A44="","",申込一覧表!AH48)</f>
        <v/>
      </c>
      <c r="C44" s="26" t="str">
        <f>IF(A44="","",申込一覧表!AL48)</f>
        <v/>
      </c>
      <c r="D44" s="26" t="str">
        <f>申込一覧表!AC48</f>
        <v/>
      </c>
      <c r="E44">
        <v>0</v>
      </c>
      <c r="F44">
        <v>5</v>
      </c>
      <c r="G44" s="26" t="str">
        <f>申込一覧表!AQ48</f>
        <v>999:99.99</v>
      </c>
    </row>
    <row r="45" spans="1:7">
      <c r="A45" t="str">
        <f>IF(申込一覧表!H49="","",申込一覧表!Z49)</f>
        <v/>
      </c>
      <c r="B45" t="str">
        <f>IF(A45="","",申込一覧表!AH49)</f>
        <v/>
      </c>
      <c r="C45" t="str">
        <f>IF(A45="","",申込一覧表!AL49)</f>
        <v/>
      </c>
      <c r="D45" t="str">
        <f>申込一覧表!AC49</f>
        <v/>
      </c>
      <c r="E45">
        <v>0</v>
      </c>
      <c r="F45">
        <v>5</v>
      </c>
      <c r="G45" t="str">
        <f>申込一覧表!AQ49</f>
        <v>999:99.99</v>
      </c>
    </row>
    <row r="46" spans="1:7">
      <c r="A46" t="str">
        <f>IF(申込一覧表!H50="","",申込一覧表!Z50)</f>
        <v/>
      </c>
      <c r="B46" t="str">
        <f>IF(A46="","",申込一覧表!AH50)</f>
        <v/>
      </c>
      <c r="C46" t="str">
        <f>IF(A46="","",申込一覧表!AL50)</f>
        <v/>
      </c>
      <c r="D46" t="str">
        <f>申込一覧表!AC50</f>
        <v/>
      </c>
      <c r="E46">
        <v>0</v>
      </c>
      <c r="F46">
        <v>5</v>
      </c>
      <c r="G46" t="str">
        <f>申込一覧表!AQ50</f>
        <v>999:99.99</v>
      </c>
    </row>
    <row r="47" spans="1:7">
      <c r="A47" t="str">
        <f>IF(申込一覧表!H51="","",申込一覧表!Z51)</f>
        <v/>
      </c>
      <c r="B47" t="str">
        <f>IF(A47="","",申込一覧表!AH51)</f>
        <v/>
      </c>
      <c r="C47" t="str">
        <f>IF(A47="","",申込一覧表!AL51)</f>
        <v/>
      </c>
      <c r="D47" t="str">
        <f>申込一覧表!AC51</f>
        <v/>
      </c>
      <c r="E47">
        <v>0</v>
      </c>
      <c r="F47">
        <v>5</v>
      </c>
      <c r="G47" t="str">
        <f>申込一覧表!AQ51</f>
        <v>999:99.99</v>
      </c>
    </row>
    <row r="48" spans="1:7">
      <c r="A48" t="str">
        <f>IF(申込一覧表!H52="","",申込一覧表!Z52)</f>
        <v/>
      </c>
      <c r="B48" t="str">
        <f>IF(A48="","",申込一覧表!AH52)</f>
        <v/>
      </c>
      <c r="C48" t="str">
        <f>IF(A48="","",申込一覧表!AL52)</f>
        <v/>
      </c>
      <c r="D48" t="str">
        <f>申込一覧表!AC52</f>
        <v/>
      </c>
      <c r="E48">
        <v>0</v>
      </c>
      <c r="F48">
        <v>5</v>
      </c>
      <c r="G48" t="str">
        <f>申込一覧表!AQ52</f>
        <v>999:99.99</v>
      </c>
    </row>
    <row r="49" spans="1:7">
      <c r="A49" t="str">
        <f>IF(申込一覧表!H53="","",申込一覧表!Z53)</f>
        <v/>
      </c>
      <c r="B49" t="str">
        <f>IF(A49="","",申込一覧表!AH53)</f>
        <v/>
      </c>
      <c r="C49" t="str">
        <f>IF(A49="","",申込一覧表!AL53)</f>
        <v/>
      </c>
      <c r="D49" t="str">
        <f>申込一覧表!AC53</f>
        <v/>
      </c>
      <c r="E49">
        <v>0</v>
      </c>
      <c r="F49">
        <v>5</v>
      </c>
      <c r="G49" t="str">
        <f>申込一覧表!AQ53</f>
        <v>999:99.99</v>
      </c>
    </row>
    <row r="50" spans="1:7">
      <c r="A50" t="str">
        <f>IF(申込一覧表!H54="","",申込一覧表!Z54)</f>
        <v/>
      </c>
      <c r="B50" t="str">
        <f>IF(A50="","",申込一覧表!AH54)</f>
        <v/>
      </c>
      <c r="C50" t="str">
        <f>IF(A50="","",申込一覧表!AL54)</f>
        <v/>
      </c>
      <c r="D50" t="str">
        <f>申込一覧表!AC54</f>
        <v/>
      </c>
      <c r="E50">
        <v>0</v>
      </c>
      <c r="F50">
        <v>5</v>
      </c>
      <c r="G50" t="str">
        <f>申込一覧表!AQ54</f>
        <v>999:99.99</v>
      </c>
    </row>
    <row r="51" spans="1:7">
      <c r="A51" t="str">
        <f>IF(申込一覧表!H55="","",申込一覧表!Z55)</f>
        <v/>
      </c>
      <c r="B51" t="str">
        <f>IF(A51="","",申込一覧表!AH55)</f>
        <v/>
      </c>
      <c r="C51" t="str">
        <f>IF(A51="","",申込一覧表!AL55)</f>
        <v/>
      </c>
      <c r="D51" t="str">
        <f>申込一覧表!AC55</f>
        <v/>
      </c>
      <c r="E51">
        <v>0</v>
      </c>
      <c r="F51">
        <v>5</v>
      </c>
      <c r="G51" t="str">
        <f>申込一覧表!AQ55</f>
        <v>999:99.99</v>
      </c>
    </row>
    <row r="52" spans="1:7">
      <c r="A52" t="str">
        <f>IF(申込一覧表!H56="","",申込一覧表!Z56)</f>
        <v/>
      </c>
      <c r="B52" t="str">
        <f>IF(A52="","",申込一覧表!AH56)</f>
        <v/>
      </c>
      <c r="C52" t="str">
        <f>IF(A52="","",申込一覧表!AL56)</f>
        <v/>
      </c>
      <c r="D52" t="str">
        <f>申込一覧表!AC56</f>
        <v/>
      </c>
      <c r="E52">
        <v>0</v>
      </c>
      <c r="F52">
        <v>5</v>
      </c>
      <c r="G52" t="str">
        <f>申込一覧表!AQ56</f>
        <v>999:99.99</v>
      </c>
    </row>
    <row r="53" spans="1:7">
      <c r="A53" t="str">
        <f>IF(申込一覧表!H57="","",申込一覧表!Z57)</f>
        <v/>
      </c>
      <c r="B53" t="str">
        <f>IF(A53="","",申込一覧表!AH57)</f>
        <v/>
      </c>
      <c r="C53" t="str">
        <f>IF(A53="","",申込一覧表!AL57)</f>
        <v/>
      </c>
      <c r="D53" t="str">
        <f>申込一覧表!AC57</f>
        <v/>
      </c>
      <c r="E53">
        <v>0</v>
      </c>
      <c r="F53">
        <v>5</v>
      </c>
      <c r="G53" t="str">
        <f>申込一覧表!AQ57</f>
        <v>999:99.99</v>
      </c>
    </row>
    <row r="54" spans="1:7">
      <c r="A54" t="str">
        <f>IF(申込一覧表!H58="","",申込一覧表!Z58)</f>
        <v/>
      </c>
      <c r="B54" t="str">
        <f>IF(A54="","",申込一覧表!AH58)</f>
        <v/>
      </c>
      <c r="C54" t="str">
        <f>IF(A54="","",申込一覧表!AL58)</f>
        <v/>
      </c>
      <c r="D54" t="str">
        <f>申込一覧表!AC58</f>
        <v/>
      </c>
      <c r="E54">
        <v>0</v>
      </c>
      <c r="F54">
        <v>5</v>
      </c>
      <c r="G54" t="str">
        <f>申込一覧表!AQ58</f>
        <v>999:99.99</v>
      </c>
    </row>
    <row r="55" spans="1:7">
      <c r="A55" t="str">
        <f>IF(申込一覧表!H59="","",申込一覧表!Z59)</f>
        <v/>
      </c>
      <c r="B55" t="str">
        <f>IF(A55="","",申込一覧表!AH59)</f>
        <v/>
      </c>
      <c r="C55" t="str">
        <f>IF(A55="","",申込一覧表!AL59)</f>
        <v/>
      </c>
      <c r="D55" t="str">
        <f>申込一覧表!AC59</f>
        <v/>
      </c>
      <c r="E55">
        <v>0</v>
      </c>
      <c r="F55">
        <v>5</v>
      </c>
      <c r="G55" t="str">
        <f>申込一覧表!AQ59</f>
        <v>999:99.99</v>
      </c>
    </row>
    <row r="56" spans="1:7">
      <c r="A56" t="str">
        <f>IF(申込一覧表!H60="","",申込一覧表!Z60)</f>
        <v/>
      </c>
      <c r="B56" t="str">
        <f>IF(A56="","",申込一覧表!AH60)</f>
        <v/>
      </c>
      <c r="C56" t="str">
        <f>IF(A56="","",申込一覧表!AL60)</f>
        <v/>
      </c>
      <c r="D56" t="str">
        <f>申込一覧表!AC60</f>
        <v/>
      </c>
      <c r="E56">
        <v>0</v>
      </c>
      <c r="F56">
        <v>5</v>
      </c>
      <c r="G56" t="str">
        <f>申込一覧表!AQ60</f>
        <v>999:99.99</v>
      </c>
    </row>
    <row r="57" spans="1:7">
      <c r="A57" t="str">
        <f>IF(申込一覧表!H61="","",申込一覧表!Z61)</f>
        <v/>
      </c>
      <c r="B57" t="str">
        <f>IF(A57="","",申込一覧表!AH61)</f>
        <v/>
      </c>
      <c r="C57" t="str">
        <f>IF(A57="","",申込一覧表!AL61)</f>
        <v/>
      </c>
      <c r="D57" t="str">
        <f>申込一覧表!AC61</f>
        <v/>
      </c>
      <c r="E57">
        <v>0</v>
      </c>
      <c r="F57">
        <v>5</v>
      </c>
      <c r="G57" t="str">
        <f>申込一覧表!AQ61</f>
        <v>999:99.99</v>
      </c>
    </row>
    <row r="58" spans="1:7">
      <c r="A58" t="str">
        <f>IF(申込一覧表!H62="","",申込一覧表!Z62)</f>
        <v/>
      </c>
      <c r="B58" t="str">
        <f>IF(A58="","",申込一覧表!AH62)</f>
        <v/>
      </c>
      <c r="C58" t="str">
        <f>IF(A58="","",申込一覧表!AL62)</f>
        <v/>
      </c>
      <c r="D58" t="str">
        <f>申込一覧表!AC62</f>
        <v/>
      </c>
      <c r="E58">
        <v>0</v>
      </c>
      <c r="F58">
        <v>5</v>
      </c>
      <c r="G58" t="str">
        <f>申込一覧表!AQ62</f>
        <v>999:99.99</v>
      </c>
    </row>
    <row r="59" spans="1:7">
      <c r="A59" t="str">
        <f>IF(申込一覧表!H63="","",申込一覧表!Z63)</f>
        <v/>
      </c>
      <c r="B59" t="str">
        <f>IF(A59="","",申込一覧表!AH63)</f>
        <v/>
      </c>
      <c r="C59" t="str">
        <f>IF(A59="","",申込一覧表!AL63)</f>
        <v/>
      </c>
      <c r="D59" t="str">
        <f>申込一覧表!AC63</f>
        <v/>
      </c>
      <c r="E59">
        <v>0</v>
      </c>
      <c r="F59">
        <v>5</v>
      </c>
      <c r="G59" t="str">
        <f>申込一覧表!AQ63</f>
        <v>999:99.99</v>
      </c>
    </row>
    <row r="60" spans="1:7">
      <c r="A60" t="str">
        <f>IF(申込一覧表!H64="","",申込一覧表!Z64)</f>
        <v/>
      </c>
      <c r="B60" t="str">
        <f>IF(A60="","",申込一覧表!AH64)</f>
        <v/>
      </c>
      <c r="C60" t="str">
        <f>IF(A60="","",申込一覧表!AL64)</f>
        <v/>
      </c>
      <c r="D60" t="str">
        <f>申込一覧表!AC64</f>
        <v/>
      </c>
      <c r="E60">
        <v>0</v>
      </c>
      <c r="F60">
        <v>5</v>
      </c>
      <c r="G60" t="str">
        <f>申込一覧表!AQ64</f>
        <v>999:99.99</v>
      </c>
    </row>
    <row r="61" spans="1:7">
      <c r="A61" t="str">
        <f>IF(申込一覧表!H65="","",申込一覧表!Z65)</f>
        <v/>
      </c>
      <c r="B61" t="str">
        <f>IF(A61="","",申込一覧表!AH65)</f>
        <v/>
      </c>
      <c r="C61" t="str">
        <f>IF(A61="","",申込一覧表!AL65)</f>
        <v/>
      </c>
      <c r="D61" t="str">
        <f>申込一覧表!AC65</f>
        <v/>
      </c>
      <c r="E61">
        <v>0</v>
      </c>
      <c r="F61">
        <v>5</v>
      </c>
      <c r="G61" t="str">
        <f>申込一覧表!AQ65</f>
        <v>999:99.99</v>
      </c>
    </row>
    <row r="62" spans="1:7">
      <c r="A62" t="str">
        <f>IF(申込一覧表!H66="","",申込一覧表!Z66)</f>
        <v/>
      </c>
      <c r="B62" t="str">
        <f>IF(A62="","",申込一覧表!AH66)</f>
        <v/>
      </c>
      <c r="C62" t="str">
        <f>IF(A62="","",申込一覧表!AL66)</f>
        <v/>
      </c>
      <c r="D62" t="str">
        <f>申込一覧表!AC66</f>
        <v/>
      </c>
      <c r="E62">
        <v>0</v>
      </c>
      <c r="F62">
        <v>5</v>
      </c>
      <c r="G62" t="str">
        <f>申込一覧表!AQ66</f>
        <v>999:99.99</v>
      </c>
    </row>
    <row r="63" spans="1:7">
      <c r="A63" t="str">
        <f>IF(申込一覧表!H67="","",申込一覧表!Z67)</f>
        <v/>
      </c>
      <c r="B63" t="str">
        <f>IF(A63="","",申込一覧表!AH67)</f>
        <v/>
      </c>
      <c r="C63" t="str">
        <f>IF(A63="","",申込一覧表!AL67)</f>
        <v/>
      </c>
      <c r="D63" t="str">
        <f>申込一覧表!AC67</f>
        <v/>
      </c>
      <c r="E63">
        <v>0</v>
      </c>
      <c r="F63">
        <v>5</v>
      </c>
      <c r="G63" t="str">
        <f>申込一覧表!AQ67</f>
        <v>999:99.99</v>
      </c>
    </row>
    <row r="64" spans="1:7">
      <c r="A64" t="str">
        <f>IF(申込一覧表!H68="","",申込一覧表!Z68)</f>
        <v/>
      </c>
      <c r="B64" t="str">
        <f>IF(A64="","",申込一覧表!AH68)</f>
        <v/>
      </c>
      <c r="C64" t="str">
        <f>IF(A64="","",申込一覧表!AL68)</f>
        <v/>
      </c>
      <c r="D64" t="str">
        <f>申込一覧表!AC68</f>
        <v/>
      </c>
      <c r="E64">
        <v>0</v>
      </c>
      <c r="F64">
        <v>5</v>
      </c>
      <c r="G64" t="str">
        <f>申込一覧表!AQ68</f>
        <v>999:99.99</v>
      </c>
    </row>
    <row r="65" spans="1:7">
      <c r="A65" t="str">
        <f>IF(申込一覧表!H69="","",申込一覧表!Z69)</f>
        <v/>
      </c>
      <c r="B65" t="str">
        <f>IF(A65="","",申込一覧表!AH69)</f>
        <v/>
      </c>
      <c r="C65" t="str">
        <f>IF(A65="","",申込一覧表!AL69)</f>
        <v/>
      </c>
      <c r="D65" t="str">
        <f>申込一覧表!AC69</f>
        <v/>
      </c>
      <c r="E65">
        <v>0</v>
      </c>
      <c r="F65">
        <v>5</v>
      </c>
      <c r="G65" t="str">
        <f>申込一覧表!AQ69</f>
        <v>999:99.99</v>
      </c>
    </row>
    <row r="66" spans="1:7">
      <c r="A66" t="str">
        <f>IF(申込一覧表!H70="","",申込一覧表!Z70)</f>
        <v/>
      </c>
      <c r="B66" t="str">
        <f>IF(A66="","",申込一覧表!AH70)</f>
        <v/>
      </c>
      <c r="C66" t="str">
        <f>IF(A66="","",申込一覧表!AL70)</f>
        <v/>
      </c>
      <c r="D66" t="str">
        <f>申込一覧表!AC70</f>
        <v/>
      </c>
      <c r="E66">
        <v>0</v>
      </c>
      <c r="F66">
        <v>5</v>
      </c>
      <c r="G66" t="str">
        <f>申込一覧表!AQ70</f>
        <v>999:99.99</v>
      </c>
    </row>
    <row r="67" spans="1:7">
      <c r="A67" t="str">
        <f>IF(申込一覧表!H71="","",申込一覧表!Z71)</f>
        <v/>
      </c>
      <c r="B67" t="str">
        <f>IF(A67="","",申込一覧表!AH71)</f>
        <v/>
      </c>
      <c r="C67" t="str">
        <f>IF(A67="","",申込一覧表!AL71)</f>
        <v/>
      </c>
      <c r="D67" t="str">
        <f>申込一覧表!AC71</f>
        <v/>
      </c>
      <c r="E67">
        <v>0</v>
      </c>
      <c r="F67">
        <v>5</v>
      </c>
      <c r="G67" t="str">
        <f>申込一覧表!AQ71</f>
        <v>999:99.99</v>
      </c>
    </row>
    <row r="68" spans="1:7">
      <c r="A68" t="str">
        <f>IF(申込一覧表!H72="","",申込一覧表!Z72)</f>
        <v/>
      </c>
      <c r="B68" t="str">
        <f>IF(A68="","",申込一覧表!AH72)</f>
        <v/>
      </c>
      <c r="C68" t="str">
        <f>IF(A68="","",申込一覧表!AL72)</f>
        <v/>
      </c>
      <c r="D68" t="str">
        <f>申込一覧表!AC72</f>
        <v/>
      </c>
      <c r="E68">
        <v>0</v>
      </c>
      <c r="F68">
        <v>5</v>
      </c>
      <c r="G68" t="str">
        <f>申込一覧表!AQ72</f>
        <v>999:99.99</v>
      </c>
    </row>
    <row r="69" spans="1:7">
      <c r="A69" t="str">
        <f>IF(申込一覧表!H73="","",申込一覧表!Z73)</f>
        <v/>
      </c>
      <c r="B69" t="str">
        <f>IF(A69="","",申込一覧表!AH73)</f>
        <v/>
      </c>
      <c r="C69" t="str">
        <f>IF(A69="","",申込一覧表!AL73)</f>
        <v/>
      </c>
      <c r="D69" t="str">
        <f>申込一覧表!AC73</f>
        <v/>
      </c>
      <c r="E69">
        <v>0</v>
      </c>
      <c r="F69">
        <v>5</v>
      </c>
      <c r="G69" t="str">
        <f>申込一覧表!AQ73</f>
        <v>999:99.99</v>
      </c>
    </row>
    <row r="70" spans="1:7">
      <c r="A70" t="str">
        <f>IF(申込一覧表!H74="","",申込一覧表!Z74)</f>
        <v/>
      </c>
      <c r="B70" t="str">
        <f>IF(A70="","",申込一覧表!AH74)</f>
        <v/>
      </c>
      <c r="C70" t="str">
        <f>IF(A70="","",申込一覧表!AL74)</f>
        <v/>
      </c>
      <c r="D70" t="str">
        <f>申込一覧表!AC74</f>
        <v/>
      </c>
      <c r="E70">
        <v>0</v>
      </c>
      <c r="F70">
        <v>5</v>
      </c>
      <c r="G70" t="str">
        <f>申込一覧表!AQ74</f>
        <v>999:99.99</v>
      </c>
    </row>
    <row r="71" spans="1:7">
      <c r="A71" t="str">
        <f>IF(申込一覧表!H75="","",申込一覧表!Z75)</f>
        <v/>
      </c>
      <c r="B71" t="str">
        <f>IF(A71="","",申込一覧表!AH75)</f>
        <v/>
      </c>
      <c r="C71" t="str">
        <f>IF(A71="","",申込一覧表!AL75)</f>
        <v/>
      </c>
      <c r="D71" t="str">
        <f>申込一覧表!AC75</f>
        <v/>
      </c>
      <c r="E71">
        <v>0</v>
      </c>
      <c r="F71">
        <v>5</v>
      </c>
      <c r="G71" t="str">
        <f>申込一覧表!AQ75</f>
        <v>999:99.99</v>
      </c>
    </row>
    <row r="72" spans="1:7">
      <c r="A72" t="str">
        <f>IF(申込一覧表!H76="","",申込一覧表!Z76)</f>
        <v/>
      </c>
      <c r="B72" t="str">
        <f>IF(A72="","",申込一覧表!AH76)</f>
        <v/>
      </c>
      <c r="C72" t="str">
        <f>IF(A72="","",申込一覧表!AL76)</f>
        <v/>
      </c>
      <c r="D72" t="str">
        <f>申込一覧表!AC76</f>
        <v/>
      </c>
      <c r="E72">
        <v>0</v>
      </c>
      <c r="F72">
        <v>5</v>
      </c>
      <c r="G72" t="str">
        <f>申込一覧表!AQ76</f>
        <v>999:99.99</v>
      </c>
    </row>
    <row r="73" spans="1:7">
      <c r="A73" t="str">
        <f>IF(申込一覧表!H77="","",申込一覧表!Z77)</f>
        <v/>
      </c>
      <c r="B73" t="str">
        <f>IF(A73="","",申込一覧表!AH77)</f>
        <v/>
      </c>
      <c r="C73" t="str">
        <f>IF(A73="","",申込一覧表!AL77)</f>
        <v/>
      </c>
      <c r="D73" t="str">
        <f>申込一覧表!AC77</f>
        <v/>
      </c>
      <c r="E73">
        <v>0</v>
      </c>
      <c r="F73">
        <v>5</v>
      </c>
      <c r="G73" t="str">
        <f>申込一覧表!AQ77</f>
        <v>999:99.99</v>
      </c>
    </row>
    <row r="74" spans="1:7">
      <c r="A74" t="str">
        <f>IF(申込一覧表!H78="","",申込一覧表!Z78)</f>
        <v/>
      </c>
      <c r="B74" t="str">
        <f>IF(A74="","",申込一覧表!AH78)</f>
        <v/>
      </c>
      <c r="C74" t="str">
        <f>IF(A74="","",申込一覧表!AL78)</f>
        <v/>
      </c>
      <c r="D74" t="str">
        <f>申込一覧表!AC78</f>
        <v/>
      </c>
      <c r="E74">
        <v>0</v>
      </c>
      <c r="F74">
        <v>5</v>
      </c>
      <c r="G74" t="str">
        <f>申込一覧表!AQ78</f>
        <v>999:99.99</v>
      </c>
    </row>
    <row r="75" spans="1:7">
      <c r="A75" t="str">
        <f>IF(申込一覧表!H79="","",申込一覧表!Z79)</f>
        <v/>
      </c>
      <c r="B75" t="str">
        <f>IF(A75="","",申込一覧表!AH79)</f>
        <v/>
      </c>
      <c r="C75" t="str">
        <f>IF(A75="","",申込一覧表!AL79)</f>
        <v/>
      </c>
      <c r="D75" t="str">
        <f>申込一覧表!AC79</f>
        <v/>
      </c>
      <c r="E75">
        <v>0</v>
      </c>
      <c r="F75">
        <v>5</v>
      </c>
      <c r="G75" t="str">
        <f>申込一覧表!AQ79</f>
        <v>999:99.99</v>
      </c>
    </row>
    <row r="76" spans="1:7">
      <c r="A76" t="str">
        <f>IF(申込一覧表!H80="","",申込一覧表!Z80)</f>
        <v/>
      </c>
      <c r="B76" t="str">
        <f>IF(A76="","",申込一覧表!AH80)</f>
        <v/>
      </c>
      <c r="C76" t="str">
        <f>IF(A76="","",申込一覧表!AL80)</f>
        <v/>
      </c>
      <c r="D76" t="str">
        <f>申込一覧表!AC80</f>
        <v/>
      </c>
      <c r="E76">
        <v>0</v>
      </c>
      <c r="F76">
        <v>5</v>
      </c>
      <c r="G76" t="str">
        <f>申込一覧表!AQ80</f>
        <v>999:99.99</v>
      </c>
    </row>
    <row r="77" spans="1:7">
      <c r="A77" t="str">
        <f>IF(申込一覧表!H81="","",申込一覧表!Z81)</f>
        <v/>
      </c>
      <c r="B77" t="str">
        <f>IF(A77="","",申込一覧表!AH81)</f>
        <v/>
      </c>
      <c r="C77" t="str">
        <f>IF(A77="","",申込一覧表!AL81)</f>
        <v/>
      </c>
      <c r="D77" t="str">
        <f>申込一覧表!AC81</f>
        <v/>
      </c>
      <c r="E77">
        <v>0</v>
      </c>
      <c r="F77">
        <v>5</v>
      </c>
      <c r="G77" t="str">
        <f>申込一覧表!AQ81</f>
        <v>999:99.99</v>
      </c>
    </row>
    <row r="78" spans="1:7">
      <c r="A78" t="str">
        <f>IF(申込一覧表!H82="","",申込一覧表!Z82)</f>
        <v/>
      </c>
      <c r="B78" t="str">
        <f>IF(A78="","",申込一覧表!AH82)</f>
        <v/>
      </c>
      <c r="C78" t="str">
        <f>IF(A78="","",申込一覧表!AL82)</f>
        <v/>
      </c>
      <c r="D78" t="str">
        <f>申込一覧表!AC82</f>
        <v/>
      </c>
      <c r="E78">
        <v>0</v>
      </c>
      <c r="F78">
        <v>5</v>
      </c>
      <c r="G78" t="str">
        <f>申込一覧表!AQ82</f>
        <v>999:99.99</v>
      </c>
    </row>
    <row r="79" spans="1:7">
      <c r="A79" t="str">
        <f>IF(申込一覧表!H83="","",申込一覧表!Z83)</f>
        <v/>
      </c>
      <c r="B79" t="str">
        <f>IF(A79="","",申込一覧表!AH83)</f>
        <v/>
      </c>
      <c r="C79" t="str">
        <f>IF(A79="","",申込一覧表!AL83)</f>
        <v/>
      </c>
      <c r="D79" t="str">
        <f>申込一覧表!AC83</f>
        <v/>
      </c>
      <c r="E79">
        <v>0</v>
      </c>
      <c r="F79">
        <v>5</v>
      </c>
      <c r="G79" t="str">
        <f>申込一覧表!AQ83</f>
        <v>999:99.99</v>
      </c>
    </row>
    <row r="80" spans="1:7">
      <c r="A80" t="str">
        <f>IF(申込一覧表!H84="","",申込一覧表!Z84)</f>
        <v/>
      </c>
      <c r="B80" t="str">
        <f>IF(A80="","",申込一覧表!AH84)</f>
        <v/>
      </c>
      <c r="C80" t="str">
        <f>IF(A80="","",申込一覧表!AL84)</f>
        <v/>
      </c>
      <c r="D80" t="str">
        <f>申込一覧表!AC84</f>
        <v/>
      </c>
      <c r="E80">
        <v>0</v>
      </c>
      <c r="F80">
        <v>5</v>
      </c>
      <c r="G80" t="str">
        <f>申込一覧表!AQ84</f>
        <v>999:99.99</v>
      </c>
    </row>
    <row r="81" spans="1:7">
      <c r="A81" t="str">
        <f>IF(申込一覧表!H85="","",申込一覧表!Z85)</f>
        <v/>
      </c>
      <c r="B81" t="str">
        <f>IF(A81="","",申込一覧表!AH85)</f>
        <v/>
      </c>
      <c r="C81" t="str">
        <f>IF(A81="","",申込一覧表!AL85)</f>
        <v/>
      </c>
      <c r="D81" t="str">
        <f>申込一覧表!AC85</f>
        <v/>
      </c>
      <c r="E81">
        <v>0</v>
      </c>
      <c r="F81">
        <v>5</v>
      </c>
      <c r="G81" t="str">
        <f>申込一覧表!AQ85</f>
        <v>999:99.99</v>
      </c>
    </row>
    <row r="82" spans="1:7">
      <c r="A82" t="str">
        <f>IF(申込一覧表!H86="","",申込一覧表!Z86)</f>
        <v/>
      </c>
      <c r="B82" t="str">
        <f>IF(A82="","",申込一覧表!AH86)</f>
        <v/>
      </c>
      <c r="C82" t="str">
        <f>IF(A82="","",申込一覧表!AL86)</f>
        <v/>
      </c>
      <c r="D82" t="str">
        <f>申込一覧表!AC86</f>
        <v/>
      </c>
      <c r="E82">
        <v>0</v>
      </c>
      <c r="F82">
        <v>5</v>
      </c>
      <c r="G82" t="str">
        <f>申込一覧表!AQ86</f>
        <v>999:99.99</v>
      </c>
    </row>
    <row r="83" spans="1:7">
      <c r="A83" s="118" t="str">
        <f>IF(申込一覧表!H87="","",申込一覧表!Z87)</f>
        <v/>
      </c>
      <c r="B83" s="118" t="str">
        <f>IF(A83="","",申込一覧表!AH87)</f>
        <v/>
      </c>
      <c r="C83" s="118" t="str">
        <f>IF(A83="","",申込一覧表!AL87)</f>
        <v/>
      </c>
      <c r="D83" s="118" t="str">
        <f>申込一覧表!AC87</f>
        <v/>
      </c>
      <c r="E83" s="118">
        <v>0</v>
      </c>
      <c r="F83" s="118">
        <v>5</v>
      </c>
      <c r="G83" s="118" t="str">
        <f>申込一覧表!AQ87</f>
        <v>999:99.99</v>
      </c>
    </row>
    <row r="84" spans="1:7">
      <c r="A84" t="str">
        <f>IF(申込一覧表!J6="","",申込一覧表!Z6)</f>
        <v/>
      </c>
      <c r="B84" s="26" t="str">
        <f>IF(A84="","",申込一覧表!AI6)</f>
        <v/>
      </c>
      <c r="C84" s="26" t="str">
        <f>IF(A84="","",申込一覧表!AM6)</f>
        <v/>
      </c>
      <c r="D84" s="26" t="str">
        <f>申込一覧表!AC6</f>
        <v/>
      </c>
      <c r="E84">
        <v>0</v>
      </c>
      <c r="F84">
        <v>0</v>
      </c>
      <c r="G84" s="26" t="str">
        <f>申込一覧表!AR6</f>
        <v>999:99.99</v>
      </c>
    </row>
    <row r="85" spans="1:7">
      <c r="A85" t="str">
        <f>IF(申込一覧表!J7="","",申込一覧表!Z7)</f>
        <v/>
      </c>
      <c r="B85" t="str">
        <f>申込一覧表!AI7</f>
        <v/>
      </c>
      <c r="C85" t="str">
        <f>IF(A85="","",申込一覧表!AM7)</f>
        <v/>
      </c>
      <c r="D85" t="str">
        <f>申込一覧表!AC7</f>
        <v/>
      </c>
      <c r="E85">
        <v>0</v>
      </c>
      <c r="F85">
        <v>0</v>
      </c>
      <c r="G85" t="str">
        <f>申込一覧表!AR7</f>
        <v>999:99.99</v>
      </c>
    </row>
    <row r="86" spans="1:7">
      <c r="A86" t="str">
        <f>IF(申込一覧表!J8="","",申込一覧表!Z8)</f>
        <v/>
      </c>
      <c r="B86" t="str">
        <f>申込一覧表!AI8</f>
        <v/>
      </c>
      <c r="C86" t="str">
        <f>IF(A86="","",申込一覧表!AM8)</f>
        <v/>
      </c>
      <c r="D86" t="str">
        <f>申込一覧表!AC8</f>
        <v/>
      </c>
      <c r="E86">
        <v>0</v>
      </c>
      <c r="F86">
        <v>0</v>
      </c>
      <c r="G86" t="str">
        <f>申込一覧表!AR8</f>
        <v>999:99.99</v>
      </c>
    </row>
    <row r="87" spans="1:7">
      <c r="A87" t="str">
        <f>IF(申込一覧表!J9="","",申込一覧表!Z9)</f>
        <v/>
      </c>
      <c r="B87" t="str">
        <f>申込一覧表!AI9</f>
        <v/>
      </c>
      <c r="C87" t="str">
        <f>IF(A87="","",申込一覧表!AM9)</f>
        <v/>
      </c>
      <c r="D87" t="str">
        <f>申込一覧表!AC9</f>
        <v/>
      </c>
      <c r="E87">
        <v>0</v>
      </c>
      <c r="F87">
        <v>0</v>
      </c>
      <c r="G87" t="str">
        <f>申込一覧表!AR9</f>
        <v>999:99.99</v>
      </c>
    </row>
    <row r="88" spans="1:7">
      <c r="A88" t="str">
        <f>IF(申込一覧表!J10="","",申込一覧表!Z10)</f>
        <v/>
      </c>
      <c r="B88" t="str">
        <f>申込一覧表!AI10</f>
        <v/>
      </c>
      <c r="C88" t="str">
        <f>IF(A88="","",申込一覧表!AM10)</f>
        <v/>
      </c>
      <c r="D88" t="str">
        <f>申込一覧表!AC10</f>
        <v/>
      </c>
      <c r="E88">
        <v>0</v>
      </c>
      <c r="F88">
        <v>0</v>
      </c>
      <c r="G88" t="str">
        <f>申込一覧表!AR10</f>
        <v>999:99.99</v>
      </c>
    </row>
    <row r="89" spans="1:7">
      <c r="A89" t="str">
        <f>IF(申込一覧表!J11="","",申込一覧表!Z11)</f>
        <v/>
      </c>
      <c r="B89" t="str">
        <f>申込一覧表!AI11</f>
        <v/>
      </c>
      <c r="C89" t="str">
        <f>IF(A89="","",申込一覧表!AM11)</f>
        <v/>
      </c>
      <c r="D89" t="str">
        <f>申込一覧表!AC11</f>
        <v/>
      </c>
      <c r="E89">
        <v>0</v>
      </c>
      <c r="F89">
        <v>0</v>
      </c>
      <c r="G89" t="str">
        <f>申込一覧表!AR11</f>
        <v>999:99.99</v>
      </c>
    </row>
    <row r="90" spans="1:7">
      <c r="A90" t="str">
        <f>IF(申込一覧表!J12="","",申込一覧表!Z12)</f>
        <v/>
      </c>
      <c r="B90" t="str">
        <f>申込一覧表!AI12</f>
        <v/>
      </c>
      <c r="C90" t="str">
        <f>IF(A90="","",申込一覧表!AM12)</f>
        <v/>
      </c>
      <c r="D90" t="str">
        <f>申込一覧表!AC12</f>
        <v/>
      </c>
      <c r="E90">
        <v>0</v>
      </c>
      <c r="F90">
        <v>0</v>
      </c>
      <c r="G90" t="str">
        <f>申込一覧表!AR12</f>
        <v>999:99.99</v>
      </c>
    </row>
    <row r="91" spans="1:7">
      <c r="A91" t="str">
        <f>IF(申込一覧表!J13="","",申込一覧表!Z13)</f>
        <v/>
      </c>
      <c r="B91" t="str">
        <f>申込一覧表!AI13</f>
        <v/>
      </c>
      <c r="C91" t="str">
        <f>IF(A91="","",申込一覧表!AM13)</f>
        <v/>
      </c>
      <c r="D91" t="str">
        <f>申込一覧表!AC13</f>
        <v/>
      </c>
      <c r="E91">
        <v>0</v>
      </c>
      <c r="F91">
        <v>0</v>
      </c>
      <c r="G91" t="str">
        <f>申込一覧表!AR13</f>
        <v>999:99.99</v>
      </c>
    </row>
    <row r="92" spans="1:7">
      <c r="A92" t="str">
        <f>IF(申込一覧表!J14="","",申込一覧表!Z14)</f>
        <v/>
      </c>
      <c r="B92" t="str">
        <f>申込一覧表!AI14</f>
        <v/>
      </c>
      <c r="C92" t="str">
        <f>IF(A92="","",申込一覧表!AM14)</f>
        <v/>
      </c>
      <c r="D92" t="str">
        <f>申込一覧表!AC14</f>
        <v/>
      </c>
      <c r="E92">
        <v>0</v>
      </c>
      <c r="F92">
        <v>0</v>
      </c>
      <c r="G92" t="str">
        <f>申込一覧表!AR14</f>
        <v>999:99.99</v>
      </c>
    </row>
    <row r="93" spans="1:7">
      <c r="A93" t="str">
        <f>IF(申込一覧表!J15="","",申込一覧表!Z15)</f>
        <v/>
      </c>
      <c r="B93" t="str">
        <f>申込一覧表!AI15</f>
        <v/>
      </c>
      <c r="C93" t="str">
        <f>IF(A93="","",申込一覧表!AM15)</f>
        <v/>
      </c>
      <c r="D93" t="str">
        <f>申込一覧表!AC15</f>
        <v/>
      </c>
      <c r="E93">
        <v>0</v>
      </c>
      <c r="F93">
        <v>0</v>
      </c>
      <c r="G93" t="str">
        <f>申込一覧表!AR15</f>
        <v>999:99.99</v>
      </c>
    </row>
    <row r="94" spans="1:7">
      <c r="A94" t="str">
        <f>IF(申込一覧表!J16="","",申込一覧表!Z16)</f>
        <v/>
      </c>
      <c r="B94" t="str">
        <f>申込一覧表!AI16</f>
        <v/>
      </c>
      <c r="C94" t="str">
        <f>IF(A94="","",申込一覧表!AM16)</f>
        <v/>
      </c>
      <c r="D94" t="str">
        <f>申込一覧表!AC16</f>
        <v/>
      </c>
      <c r="E94">
        <v>0</v>
      </c>
      <c r="F94">
        <v>0</v>
      </c>
      <c r="G94" t="str">
        <f>申込一覧表!AR16</f>
        <v>999:99.99</v>
      </c>
    </row>
    <row r="95" spans="1:7">
      <c r="A95" t="str">
        <f>IF(申込一覧表!J17="","",申込一覧表!Z17)</f>
        <v/>
      </c>
      <c r="B95" t="str">
        <f>申込一覧表!AI17</f>
        <v/>
      </c>
      <c r="C95" t="str">
        <f>IF(A95="","",申込一覧表!AM17)</f>
        <v/>
      </c>
      <c r="D95" t="str">
        <f>申込一覧表!AC17</f>
        <v/>
      </c>
      <c r="E95">
        <v>0</v>
      </c>
      <c r="F95">
        <v>0</v>
      </c>
      <c r="G95" t="str">
        <f>申込一覧表!AR17</f>
        <v>999:99.99</v>
      </c>
    </row>
    <row r="96" spans="1:7">
      <c r="A96" t="str">
        <f>IF(申込一覧表!J18="","",申込一覧表!Z18)</f>
        <v/>
      </c>
      <c r="B96" t="str">
        <f>申込一覧表!AI18</f>
        <v/>
      </c>
      <c r="C96" t="str">
        <f>IF(A96="","",申込一覧表!AM18)</f>
        <v/>
      </c>
      <c r="D96" t="str">
        <f>申込一覧表!AC18</f>
        <v/>
      </c>
      <c r="E96">
        <v>0</v>
      </c>
      <c r="F96">
        <v>0</v>
      </c>
      <c r="G96" t="str">
        <f>申込一覧表!AR18</f>
        <v>999:99.99</v>
      </c>
    </row>
    <row r="97" spans="1:7">
      <c r="A97" t="str">
        <f>IF(申込一覧表!J19="","",申込一覧表!Z19)</f>
        <v/>
      </c>
      <c r="B97" t="str">
        <f>申込一覧表!AI19</f>
        <v/>
      </c>
      <c r="C97" t="str">
        <f>IF(A97="","",申込一覧表!AM19)</f>
        <v/>
      </c>
      <c r="D97" t="str">
        <f>申込一覧表!AC19</f>
        <v/>
      </c>
      <c r="E97">
        <v>0</v>
      </c>
      <c r="F97">
        <v>0</v>
      </c>
      <c r="G97" t="str">
        <f>申込一覧表!AR19</f>
        <v>999:99.99</v>
      </c>
    </row>
    <row r="98" spans="1:7">
      <c r="A98" t="str">
        <f>IF(申込一覧表!J20="","",申込一覧表!Z20)</f>
        <v/>
      </c>
      <c r="B98" t="str">
        <f>申込一覧表!AI20</f>
        <v/>
      </c>
      <c r="C98" t="str">
        <f>IF(A98="","",申込一覧表!AM20)</f>
        <v/>
      </c>
      <c r="D98" t="str">
        <f>申込一覧表!AC20</f>
        <v/>
      </c>
      <c r="E98">
        <v>0</v>
      </c>
      <c r="F98">
        <v>0</v>
      </c>
      <c r="G98" t="str">
        <f>申込一覧表!AR20</f>
        <v>999:99.99</v>
      </c>
    </row>
    <row r="99" spans="1:7">
      <c r="A99" t="str">
        <f>IF(申込一覧表!J21="","",申込一覧表!Z21)</f>
        <v/>
      </c>
      <c r="B99" t="str">
        <f>申込一覧表!AI21</f>
        <v/>
      </c>
      <c r="C99" t="str">
        <f>IF(A99="","",申込一覧表!AM21)</f>
        <v/>
      </c>
      <c r="D99" t="str">
        <f>申込一覧表!AC21</f>
        <v/>
      </c>
      <c r="E99">
        <v>0</v>
      </c>
      <c r="F99">
        <v>0</v>
      </c>
      <c r="G99" t="str">
        <f>申込一覧表!AR21</f>
        <v>999:99.99</v>
      </c>
    </row>
    <row r="100" spans="1:7">
      <c r="A100" t="str">
        <f>IF(申込一覧表!J22="","",申込一覧表!Z22)</f>
        <v/>
      </c>
      <c r="B100" t="str">
        <f>申込一覧表!AI22</f>
        <v/>
      </c>
      <c r="C100" t="str">
        <f>IF(A100="","",申込一覧表!AM22)</f>
        <v/>
      </c>
      <c r="D100" t="str">
        <f>申込一覧表!AC22</f>
        <v/>
      </c>
      <c r="E100">
        <v>0</v>
      </c>
      <c r="F100">
        <v>0</v>
      </c>
      <c r="G100" t="str">
        <f>申込一覧表!AR22</f>
        <v>999:99.99</v>
      </c>
    </row>
    <row r="101" spans="1:7">
      <c r="A101" t="str">
        <f>IF(申込一覧表!J23="","",申込一覧表!Z23)</f>
        <v/>
      </c>
      <c r="B101" t="str">
        <f>申込一覧表!AI23</f>
        <v/>
      </c>
      <c r="C101" t="str">
        <f>IF(A101="","",申込一覧表!AM23)</f>
        <v/>
      </c>
      <c r="D101" t="str">
        <f>申込一覧表!AC23</f>
        <v/>
      </c>
      <c r="E101">
        <v>0</v>
      </c>
      <c r="F101">
        <v>0</v>
      </c>
      <c r="G101" t="str">
        <f>申込一覧表!AR23</f>
        <v>999:99.99</v>
      </c>
    </row>
    <row r="102" spans="1:7">
      <c r="A102" t="str">
        <f>IF(申込一覧表!J24="","",申込一覧表!Z24)</f>
        <v/>
      </c>
      <c r="B102" t="str">
        <f>申込一覧表!AI24</f>
        <v/>
      </c>
      <c r="C102" t="str">
        <f>IF(A102="","",申込一覧表!AM24)</f>
        <v/>
      </c>
      <c r="D102" t="str">
        <f>申込一覧表!AC24</f>
        <v/>
      </c>
      <c r="E102">
        <v>0</v>
      </c>
      <c r="F102">
        <v>0</v>
      </c>
      <c r="G102" t="str">
        <f>申込一覧表!AR24</f>
        <v>999:99.99</v>
      </c>
    </row>
    <row r="103" spans="1:7">
      <c r="A103" t="str">
        <f>IF(申込一覧表!J25="","",申込一覧表!Z25)</f>
        <v/>
      </c>
      <c r="B103" t="str">
        <f>申込一覧表!AI25</f>
        <v/>
      </c>
      <c r="C103" t="str">
        <f>IF(A103="","",申込一覧表!AM25)</f>
        <v/>
      </c>
      <c r="D103" t="str">
        <f>申込一覧表!AC25</f>
        <v/>
      </c>
      <c r="E103">
        <v>0</v>
      </c>
      <c r="F103">
        <v>0</v>
      </c>
      <c r="G103" t="str">
        <f>申込一覧表!AR25</f>
        <v>999:99.99</v>
      </c>
    </row>
    <row r="104" spans="1:7">
      <c r="A104" t="str">
        <f>IF(申込一覧表!J26="","",申込一覧表!Z26)</f>
        <v/>
      </c>
      <c r="B104" t="str">
        <f>申込一覧表!AI26</f>
        <v/>
      </c>
      <c r="C104" t="str">
        <f>IF(A104="","",申込一覧表!AM26)</f>
        <v/>
      </c>
      <c r="D104" t="str">
        <f>申込一覧表!AC26</f>
        <v/>
      </c>
      <c r="E104">
        <v>0</v>
      </c>
      <c r="F104">
        <v>0</v>
      </c>
      <c r="G104" t="str">
        <f>申込一覧表!AR26</f>
        <v>999:99.99</v>
      </c>
    </row>
    <row r="105" spans="1:7">
      <c r="A105" t="str">
        <f>IF(申込一覧表!J27="","",申込一覧表!Z27)</f>
        <v/>
      </c>
      <c r="B105" t="str">
        <f>申込一覧表!AI27</f>
        <v/>
      </c>
      <c r="C105" t="str">
        <f>IF(A105="","",申込一覧表!AM27)</f>
        <v/>
      </c>
      <c r="D105" t="str">
        <f>申込一覧表!AC27</f>
        <v/>
      </c>
      <c r="E105">
        <v>0</v>
      </c>
      <c r="F105">
        <v>0</v>
      </c>
      <c r="G105" t="str">
        <f>申込一覧表!AR27</f>
        <v>999:99.99</v>
      </c>
    </row>
    <row r="106" spans="1:7">
      <c r="A106" t="str">
        <f>IF(申込一覧表!J28="","",申込一覧表!Z28)</f>
        <v/>
      </c>
      <c r="B106" t="str">
        <f>申込一覧表!AI28</f>
        <v/>
      </c>
      <c r="C106" t="str">
        <f>IF(A106="","",申込一覧表!AM28)</f>
        <v/>
      </c>
      <c r="D106" t="str">
        <f>申込一覧表!AC28</f>
        <v/>
      </c>
      <c r="E106">
        <v>0</v>
      </c>
      <c r="F106">
        <v>0</v>
      </c>
      <c r="G106" t="str">
        <f>申込一覧表!AR28</f>
        <v>999:99.99</v>
      </c>
    </row>
    <row r="107" spans="1:7">
      <c r="A107" t="str">
        <f>IF(申込一覧表!J29="","",申込一覧表!Z29)</f>
        <v/>
      </c>
      <c r="B107" t="str">
        <f>申込一覧表!AI29</f>
        <v/>
      </c>
      <c r="C107" t="str">
        <f>IF(A107="","",申込一覧表!AM29)</f>
        <v/>
      </c>
      <c r="D107" t="str">
        <f>申込一覧表!AC29</f>
        <v/>
      </c>
      <c r="E107">
        <v>0</v>
      </c>
      <c r="F107">
        <v>0</v>
      </c>
      <c r="G107" t="str">
        <f>申込一覧表!AR29</f>
        <v>999:99.99</v>
      </c>
    </row>
    <row r="108" spans="1:7">
      <c r="A108" t="str">
        <f>IF(申込一覧表!J30="","",申込一覧表!Z30)</f>
        <v/>
      </c>
      <c r="B108" t="str">
        <f>申込一覧表!AI30</f>
        <v/>
      </c>
      <c r="C108" t="str">
        <f>IF(A108="","",申込一覧表!AM30)</f>
        <v/>
      </c>
      <c r="D108" t="str">
        <f>申込一覧表!AC30</f>
        <v/>
      </c>
      <c r="E108">
        <v>0</v>
      </c>
      <c r="F108">
        <v>0</v>
      </c>
      <c r="G108" t="str">
        <f>申込一覧表!AR30</f>
        <v>999:99.99</v>
      </c>
    </row>
    <row r="109" spans="1:7">
      <c r="A109" t="str">
        <f>IF(申込一覧表!J31="","",申込一覧表!Z31)</f>
        <v/>
      </c>
      <c r="B109" t="str">
        <f>申込一覧表!AI31</f>
        <v/>
      </c>
      <c r="C109" t="str">
        <f>IF(A109="","",申込一覧表!AM31)</f>
        <v/>
      </c>
      <c r="D109" t="str">
        <f>申込一覧表!AC31</f>
        <v/>
      </c>
      <c r="E109">
        <v>0</v>
      </c>
      <c r="F109">
        <v>0</v>
      </c>
      <c r="G109" t="str">
        <f>申込一覧表!AR31</f>
        <v>999:99.99</v>
      </c>
    </row>
    <row r="110" spans="1:7">
      <c r="A110" t="str">
        <f>IF(申込一覧表!J32="","",申込一覧表!Z32)</f>
        <v/>
      </c>
      <c r="B110" t="str">
        <f>申込一覧表!AI32</f>
        <v/>
      </c>
      <c r="C110" t="str">
        <f>IF(A110="","",申込一覧表!AM32)</f>
        <v/>
      </c>
      <c r="D110" t="str">
        <f>申込一覧表!AC32</f>
        <v/>
      </c>
      <c r="E110">
        <v>0</v>
      </c>
      <c r="F110">
        <v>0</v>
      </c>
      <c r="G110" t="str">
        <f>申込一覧表!AR32</f>
        <v>999:99.99</v>
      </c>
    </row>
    <row r="111" spans="1:7">
      <c r="A111" t="str">
        <f>IF(申込一覧表!J33="","",申込一覧表!Z33)</f>
        <v/>
      </c>
      <c r="B111" t="str">
        <f>申込一覧表!AI33</f>
        <v/>
      </c>
      <c r="C111" t="str">
        <f>IF(A111="","",申込一覧表!AM33)</f>
        <v/>
      </c>
      <c r="D111" t="str">
        <f>申込一覧表!AC33</f>
        <v/>
      </c>
      <c r="E111">
        <v>0</v>
      </c>
      <c r="F111">
        <v>0</v>
      </c>
      <c r="G111" t="str">
        <f>申込一覧表!AR33</f>
        <v>999:99.99</v>
      </c>
    </row>
    <row r="112" spans="1:7">
      <c r="A112" t="str">
        <f>IF(申込一覧表!J34="","",申込一覧表!Z34)</f>
        <v/>
      </c>
      <c r="B112" t="str">
        <f>申込一覧表!AI34</f>
        <v/>
      </c>
      <c r="C112" t="str">
        <f>IF(A112="","",申込一覧表!AM34)</f>
        <v/>
      </c>
      <c r="D112" t="str">
        <f>申込一覧表!AC34</f>
        <v/>
      </c>
      <c r="E112">
        <v>0</v>
      </c>
      <c r="F112">
        <v>0</v>
      </c>
      <c r="G112" t="str">
        <f>申込一覧表!AR34</f>
        <v>999:99.99</v>
      </c>
    </row>
    <row r="113" spans="1:7">
      <c r="A113" t="str">
        <f>IF(申込一覧表!J35="","",申込一覧表!Z35)</f>
        <v/>
      </c>
      <c r="B113" t="str">
        <f>申込一覧表!AI35</f>
        <v/>
      </c>
      <c r="C113" t="str">
        <f>IF(A113="","",申込一覧表!AM35)</f>
        <v/>
      </c>
      <c r="D113" t="str">
        <f>申込一覧表!AC35</f>
        <v/>
      </c>
      <c r="E113">
        <v>0</v>
      </c>
      <c r="F113">
        <v>0</v>
      </c>
      <c r="G113" t="str">
        <f>申込一覧表!AR35</f>
        <v>999:99.99</v>
      </c>
    </row>
    <row r="114" spans="1:7">
      <c r="A114" t="str">
        <f>IF(申込一覧表!J36="","",申込一覧表!Z36)</f>
        <v/>
      </c>
      <c r="B114" t="str">
        <f>申込一覧表!AI36</f>
        <v/>
      </c>
      <c r="C114" t="str">
        <f>IF(A114="","",申込一覧表!AM36)</f>
        <v/>
      </c>
      <c r="D114" t="str">
        <f>申込一覧表!AC36</f>
        <v/>
      </c>
      <c r="E114">
        <v>0</v>
      </c>
      <c r="F114">
        <v>0</v>
      </c>
      <c r="G114" t="str">
        <f>申込一覧表!AR36</f>
        <v>999:99.99</v>
      </c>
    </row>
    <row r="115" spans="1:7">
      <c r="A115" t="str">
        <f>IF(申込一覧表!J37="","",申込一覧表!Z37)</f>
        <v/>
      </c>
      <c r="B115" t="str">
        <f>申込一覧表!AI37</f>
        <v/>
      </c>
      <c r="C115" t="str">
        <f>IF(A115="","",申込一覧表!AM37)</f>
        <v/>
      </c>
      <c r="D115" t="str">
        <f>申込一覧表!AC37</f>
        <v/>
      </c>
      <c r="E115">
        <v>0</v>
      </c>
      <c r="F115">
        <v>0</v>
      </c>
      <c r="G115" t="str">
        <f>申込一覧表!AR37</f>
        <v>999:99.99</v>
      </c>
    </row>
    <row r="116" spans="1:7">
      <c r="A116" t="str">
        <f>IF(申込一覧表!J38="","",申込一覧表!Z38)</f>
        <v/>
      </c>
      <c r="B116" t="str">
        <f>申込一覧表!AI38</f>
        <v/>
      </c>
      <c r="C116" t="str">
        <f>IF(A116="","",申込一覧表!AM38)</f>
        <v/>
      </c>
      <c r="D116" t="str">
        <f>申込一覧表!AC38</f>
        <v/>
      </c>
      <c r="E116">
        <v>0</v>
      </c>
      <c r="F116">
        <v>0</v>
      </c>
      <c r="G116" t="str">
        <f>申込一覧表!AR38</f>
        <v>999:99.99</v>
      </c>
    </row>
    <row r="117" spans="1:7">
      <c r="A117" t="str">
        <f>IF(申込一覧表!J39="","",申込一覧表!Z39)</f>
        <v/>
      </c>
      <c r="B117" t="str">
        <f>申込一覧表!AI39</f>
        <v/>
      </c>
      <c r="C117" t="str">
        <f>IF(A117="","",申込一覧表!AM39)</f>
        <v/>
      </c>
      <c r="D117" t="str">
        <f>申込一覧表!AC39</f>
        <v/>
      </c>
      <c r="E117">
        <v>0</v>
      </c>
      <c r="F117">
        <v>0</v>
      </c>
      <c r="G117" t="str">
        <f>申込一覧表!AR39</f>
        <v>999:99.99</v>
      </c>
    </row>
    <row r="118" spans="1:7">
      <c r="A118" t="str">
        <f>IF(申込一覧表!J40="","",申込一覧表!Z40)</f>
        <v/>
      </c>
      <c r="B118" t="str">
        <f>申込一覧表!AI40</f>
        <v/>
      </c>
      <c r="C118" t="str">
        <f>IF(A118="","",申込一覧表!AM40)</f>
        <v/>
      </c>
      <c r="D118" t="str">
        <f>申込一覧表!AC40</f>
        <v/>
      </c>
      <c r="E118">
        <v>0</v>
      </c>
      <c r="F118">
        <v>0</v>
      </c>
      <c r="G118" t="str">
        <f>申込一覧表!AR40</f>
        <v>999:99.99</v>
      </c>
    </row>
    <row r="119" spans="1:7">
      <c r="A119" t="str">
        <f>IF(申込一覧表!J41="","",申込一覧表!Z41)</f>
        <v/>
      </c>
      <c r="B119" t="str">
        <f>申込一覧表!AI41</f>
        <v/>
      </c>
      <c r="C119" t="str">
        <f>IF(A119="","",申込一覧表!AM41)</f>
        <v/>
      </c>
      <c r="D119" t="str">
        <f>申込一覧表!AC41</f>
        <v/>
      </c>
      <c r="E119">
        <v>0</v>
      </c>
      <c r="F119">
        <v>0</v>
      </c>
      <c r="G119" t="str">
        <f>申込一覧表!AR41</f>
        <v>999:99.99</v>
      </c>
    </row>
    <row r="120" spans="1:7">
      <c r="A120" t="str">
        <f>IF(申込一覧表!J42="","",申込一覧表!Z42)</f>
        <v/>
      </c>
      <c r="B120" t="str">
        <f>申込一覧表!AI42</f>
        <v/>
      </c>
      <c r="C120" t="str">
        <f>IF(A120="","",申込一覧表!AM42)</f>
        <v/>
      </c>
      <c r="D120" t="str">
        <f>申込一覧表!AC42</f>
        <v/>
      </c>
      <c r="E120">
        <v>0</v>
      </c>
      <c r="F120">
        <v>0</v>
      </c>
      <c r="G120" t="str">
        <f>申込一覧表!AR42</f>
        <v>999:99.99</v>
      </c>
    </row>
    <row r="121" spans="1:7">
      <c r="A121" t="str">
        <f>IF(申込一覧表!J43="","",申込一覧表!Z43)</f>
        <v/>
      </c>
      <c r="B121" t="str">
        <f>申込一覧表!AI43</f>
        <v/>
      </c>
      <c r="C121" t="str">
        <f>IF(A121="","",申込一覧表!AM43)</f>
        <v/>
      </c>
      <c r="D121" t="str">
        <f>申込一覧表!AC43</f>
        <v/>
      </c>
      <c r="E121">
        <v>0</v>
      </c>
      <c r="F121">
        <v>0</v>
      </c>
      <c r="G121" t="str">
        <f>申込一覧表!AR43</f>
        <v>999:99.99</v>
      </c>
    </row>
    <row r="122" spans="1:7">
      <c r="A122" t="str">
        <f>IF(申込一覧表!J44="","",申込一覧表!Z44)</f>
        <v/>
      </c>
      <c r="B122" t="str">
        <f>申込一覧表!AI44</f>
        <v/>
      </c>
      <c r="C122" t="str">
        <f>IF(A122="","",申込一覧表!AM44)</f>
        <v/>
      </c>
      <c r="D122" t="str">
        <f>申込一覧表!AC44</f>
        <v/>
      </c>
      <c r="E122">
        <v>0</v>
      </c>
      <c r="F122">
        <v>0</v>
      </c>
      <c r="G122" t="str">
        <f>申込一覧表!AR44</f>
        <v>999:99.99</v>
      </c>
    </row>
    <row r="123" spans="1:7">
      <c r="A123" s="118" t="str">
        <f>IF(申込一覧表!J45="","",申込一覧表!Z45)</f>
        <v/>
      </c>
      <c r="B123" s="118" t="str">
        <f>申込一覧表!AI45</f>
        <v/>
      </c>
      <c r="C123" s="118" t="str">
        <f>IF(A123="","",申込一覧表!AM45)</f>
        <v/>
      </c>
      <c r="D123" s="118" t="str">
        <f>申込一覧表!AC45</f>
        <v/>
      </c>
      <c r="E123" s="118">
        <v>0</v>
      </c>
      <c r="F123" s="118">
        <v>0</v>
      </c>
      <c r="G123" s="118" t="str">
        <f>申込一覧表!AR45</f>
        <v>999:99.99</v>
      </c>
    </row>
    <row r="125" spans="1:7">
      <c r="A125" s="118"/>
      <c r="B125" s="118"/>
      <c r="C125" s="118"/>
      <c r="D125" s="118"/>
      <c r="E125" s="118"/>
      <c r="F125" s="118"/>
      <c r="G125" s="118"/>
    </row>
    <row r="126" spans="1:7">
      <c r="A126" t="str">
        <f>IF(申込一覧表!J48="","",申込一覧表!Z48)</f>
        <v/>
      </c>
      <c r="B126" t="str">
        <f>IF(A126="","",申込一覧表!AI48)</f>
        <v/>
      </c>
      <c r="C126" t="str">
        <f>IF(A126="","",申込一覧表!AM48)</f>
        <v/>
      </c>
      <c r="D126" t="str">
        <f>申込一覧表!AC48</f>
        <v/>
      </c>
      <c r="E126">
        <v>0</v>
      </c>
      <c r="F126">
        <v>5</v>
      </c>
      <c r="G126" t="str">
        <f>申込一覧表!AR48</f>
        <v>999:99.99</v>
      </c>
    </row>
    <row r="127" spans="1:7">
      <c r="A127" t="str">
        <f>IF(申込一覧表!J49="","",申込一覧表!Z49)</f>
        <v/>
      </c>
      <c r="B127" t="str">
        <f>IF(A127="","",申込一覧表!AI49)</f>
        <v/>
      </c>
      <c r="C127" t="str">
        <f>IF(A127="","",申込一覧表!AM49)</f>
        <v/>
      </c>
      <c r="D127" t="str">
        <f>申込一覧表!AC49</f>
        <v/>
      </c>
      <c r="E127">
        <v>0</v>
      </c>
      <c r="F127">
        <v>5</v>
      </c>
      <c r="G127" t="str">
        <f>申込一覧表!AR49</f>
        <v>999:99.99</v>
      </c>
    </row>
    <row r="128" spans="1:7">
      <c r="A128" t="str">
        <f>IF(申込一覧表!J50="","",申込一覧表!Z50)</f>
        <v/>
      </c>
      <c r="B128" t="str">
        <f>IF(A128="","",申込一覧表!AI50)</f>
        <v/>
      </c>
      <c r="C128" t="str">
        <f>IF(A128="","",申込一覧表!AM50)</f>
        <v/>
      </c>
      <c r="D128" t="str">
        <f>申込一覧表!AC50</f>
        <v/>
      </c>
      <c r="E128">
        <v>0</v>
      </c>
      <c r="F128">
        <v>5</v>
      </c>
      <c r="G128" t="str">
        <f>申込一覧表!AR50</f>
        <v>999:99.99</v>
      </c>
    </row>
    <row r="129" spans="1:7">
      <c r="A129" t="str">
        <f>IF(申込一覧表!J51="","",申込一覧表!Z51)</f>
        <v/>
      </c>
      <c r="B129" t="str">
        <f>IF(A129="","",申込一覧表!AI51)</f>
        <v/>
      </c>
      <c r="C129" t="str">
        <f>IF(A129="","",申込一覧表!AM51)</f>
        <v/>
      </c>
      <c r="D129" t="str">
        <f>申込一覧表!AC51</f>
        <v/>
      </c>
      <c r="E129">
        <v>0</v>
      </c>
      <c r="F129">
        <v>5</v>
      </c>
      <c r="G129" t="str">
        <f>申込一覧表!AR51</f>
        <v>999:99.99</v>
      </c>
    </row>
    <row r="130" spans="1:7">
      <c r="A130" t="str">
        <f>IF(申込一覧表!J52="","",申込一覧表!Z52)</f>
        <v/>
      </c>
      <c r="B130" t="str">
        <f>IF(A130="","",申込一覧表!AI52)</f>
        <v/>
      </c>
      <c r="C130" t="str">
        <f>IF(A130="","",申込一覧表!AM52)</f>
        <v/>
      </c>
      <c r="D130" t="str">
        <f>申込一覧表!AC52</f>
        <v/>
      </c>
      <c r="E130">
        <v>0</v>
      </c>
      <c r="F130">
        <v>5</v>
      </c>
      <c r="G130" t="str">
        <f>申込一覧表!AR52</f>
        <v>999:99.99</v>
      </c>
    </row>
    <row r="131" spans="1:7">
      <c r="A131" t="str">
        <f>IF(申込一覧表!J53="","",申込一覧表!Z53)</f>
        <v/>
      </c>
      <c r="B131" t="str">
        <f>IF(A131="","",申込一覧表!AI53)</f>
        <v/>
      </c>
      <c r="C131" t="str">
        <f>IF(A131="","",申込一覧表!AM53)</f>
        <v/>
      </c>
      <c r="D131" t="str">
        <f>申込一覧表!AC53</f>
        <v/>
      </c>
      <c r="E131">
        <v>0</v>
      </c>
      <c r="F131">
        <v>5</v>
      </c>
      <c r="G131" t="str">
        <f>申込一覧表!AR53</f>
        <v>999:99.99</v>
      </c>
    </row>
    <row r="132" spans="1:7">
      <c r="A132" t="str">
        <f>IF(申込一覧表!J54="","",申込一覧表!Z54)</f>
        <v/>
      </c>
      <c r="B132" t="str">
        <f>IF(A132="","",申込一覧表!AI54)</f>
        <v/>
      </c>
      <c r="C132" t="str">
        <f>IF(A132="","",申込一覧表!AM54)</f>
        <v/>
      </c>
      <c r="D132" t="str">
        <f>申込一覧表!AC54</f>
        <v/>
      </c>
      <c r="E132">
        <v>0</v>
      </c>
      <c r="F132">
        <v>5</v>
      </c>
      <c r="G132" t="str">
        <f>申込一覧表!AR54</f>
        <v>999:99.99</v>
      </c>
    </row>
    <row r="133" spans="1:7">
      <c r="A133" t="str">
        <f>IF(申込一覧表!J55="","",申込一覧表!Z55)</f>
        <v/>
      </c>
      <c r="B133" t="str">
        <f>IF(A133="","",申込一覧表!AI55)</f>
        <v/>
      </c>
      <c r="C133" t="str">
        <f>IF(A133="","",申込一覧表!AM55)</f>
        <v/>
      </c>
      <c r="D133" t="str">
        <f>申込一覧表!AC55</f>
        <v/>
      </c>
      <c r="E133">
        <v>0</v>
      </c>
      <c r="F133">
        <v>5</v>
      </c>
      <c r="G133" t="str">
        <f>申込一覧表!AR55</f>
        <v>999:99.99</v>
      </c>
    </row>
    <row r="134" spans="1:7">
      <c r="A134" t="str">
        <f>IF(申込一覧表!J56="","",申込一覧表!Z56)</f>
        <v/>
      </c>
      <c r="B134" t="str">
        <f>IF(A134="","",申込一覧表!AI56)</f>
        <v/>
      </c>
      <c r="C134" t="str">
        <f>IF(A134="","",申込一覧表!AM56)</f>
        <v/>
      </c>
      <c r="D134" t="str">
        <f>申込一覧表!AC56</f>
        <v/>
      </c>
      <c r="E134">
        <v>0</v>
      </c>
      <c r="F134">
        <v>5</v>
      </c>
      <c r="G134" t="str">
        <f>申込一覧表!AR56</f>
        <v>999:99.99</v>
      </c>
    </row>
    <row r="135" spans="1:7">
      <c r="A135" t="str">
        <f>IF(申込一覧表!J57="","",申込一覧表!Z57)</f>
        <v/>
      </c>
      <c r="B135" t="str">
        <f>IF(A135="","",申込一覧表!AI57)</f>
        <v/>
      </c>
      <c r="C135" t="str">
        <f>IF(A135="","",申込一覧表!AM57)</f>
        <v/>
      </c>
      <c r="D135" t="str">
        <f>申込一覧表!AC57</f>
        <v/>
      </c>
      <c r="E135">
        <v>0</v>
      </c>
      <c r="F135">
        <v>5</v>
      </c>
      <c r="G135" t="str">
        <f>申込一覧表!AR57</f>
        <v>999:99.99</v>
      </c>
    </row>
    <row r="136" spans="1:7">
      <c r="A136" t="str">
        <f>IF(申込一覧表!J58="","",申込一覧表!Z58)</f>
        <v/>
      </c>
      <c r="B136" t="str">
        <f>IF(A136="","",申込一覧表!AI58)</f>
        <v/>
      </c>
      <c r="C136" t="str">
        <f>IF(A136="","",申込一覧表!AM58)</f>
        <v/>
      </c>
      <c r="D136" t="str">
        <f>申込一覧表!AC58</f>
        <v/>
      </c>
      <c r="E136">
        <v>0</v>
      </c>
      <c r="F136">
        <v>5</v>
      </c>
      <c r="G136" t="str">
        <f>申込一覧表!AR58</f>
        <v>999:99.99</v>
      </c>
    </row>
    <row r="137" spans="1:7">
      <c r="A137" t="str">
        <f>IF(申込一覧表!J59="","",申込一覧表!Z59)</f>
        <v/>
      </c>
      <c r="B137" t="str">
        <f>IF(A137="","",申込一覧表!AI59)</f>
        <v/>
      </c>
      <c r="C137" t="str">
        <f>IF(A137="","",申込一覧表!AM59)</f>
        <v/>
      </c>
      <c r="D137" t="str">
        <f>申込一覧表!AC59</f>
        <v/>
      </c>
      <c r="E137">
        <v>0</v>
      </c>
      <c r="F137">
        <v>5</v>
      </c>
      <c r="G137" t="str">
        <f>申込一覧表!AR59</f>
        <v>999:99.99</v>
      </c>
    </row>
    <row r="138" spans="1:7">
      <c r="A138" t="str">
        <f>IF(申込一覧表!J60="","",申込一覧表!Z60)</f>
        <v/>
      </c>
      <c r="B138" t="str">
        <f>IF(A138="","",申込一覧表!AI60)</f>
        <v/>
      </c>
      <c r="C138" t="str">
        <f>IF(A138="","",申込一覧表!AM60)</f>
        <v/>
      </c>
      <c r="D138" t="str">
        <f>申込一覧表!AC60</f>
        <v/>
      </c>
      <c r="E138">
        <v>0</v>
      </c>
      <c r="F138">
        <v>5</v>
      </c>
      <c r="G138" t="str">
        <f>申込一覧表!AR60</f>
        <v>999:99.99</v>
      </c>
    </row>
    <row r="139" spans="1:7">
      <c r="A139" t="str">
        <f>IF(申込一覧表!J61="","",申込一覧表!Z61)</f>
        <v/>
      </c>
      <c r="B139" t="str">
        <f>IF(A139="","",申込一覧表!AI61)</f>
        <v/>
      </c>
      <c r="C139" t="str">
        <f>IF(A139="","",申込一覧表!AM61)</f>
        <v/>
      </c>
      <c r="D139" t="str">
        <f>申込一覧表!AC61</f>
        <v/>
      </c>
      <c r="E139">
        <v>0</v>
      </c>
      <c r="F139">
        <v>5</v>
      </c>
      <c r="G139" t="str">
        <f>申込一覧表!AR61</f>
        <v>999:99.99</v>
      </c>
    </row>
    <row r="140" spans="1:7">
      <c r="A140" t="str">
        <f>IF(申込一覧表!J62="","",申込一覧表!Z62)</f>
        <v/>
      </c>
      <c r="B140" t="str">
        <f>IF(A140="","",申込一覧表!AI62)</f>
        <v/>
      </c>
      <c r="C140" t="str">
        <f>IF(A140="","",申込一覧表!AM62)</f>
        <v/>
      </c>
      <c r="D140" t="str">
        <f>申込一覧表!AC62</f>
        <v/>
      </c>
      <c r="E140">
        <v>0</v>
      </c>
      <c r="F140">
        <v>5</v>
      </c>
      <c r="G140" t="str">
        <f>申込一覧表!AR62</f>
        <v>999:99.99</v>
      </c>
    </row>
    <row r="141" spans="1:7">
      <c r="A141" t="str">
        <f>IF(申込一覧表!J63="","",申込一覧表!Z63)</f>
        <v/>
      </c>
      <c r="B141" t="str">
        <f>IF(A141="","",申込一覧表!AI63)</f>
        <v/>
      </c>
      <c r="C141" t="str">
        <f>IF(A141="","",申込一覧表!AM63)</f>
        <v/>
      </c>
      <c r="D141" t="str">
        <f>申込一覧表!AC63</f>
        <v/>
      </c>
      <c r="E141">
        <v>0</v>
      </c>
      <c r="F141">
        <v>5</v>
      </c>
      <c r="G141" t="str">
        <f>申込一覧表!AR63</f>
        <v>999:99.99</v>
      </c>
    </row>
    <row r="142" spans="1:7">
      <c r="A142" t="str">
        <f>IF(申込一覧表!J64="","",申込一覧表!Z64)</f>
        <v/>
      </c>
      <c r="B142" t="str">
        <f>IF(A142="","",申込一覧表!AI64)</f>
        <v/>
      </c>
      <c r="C142" t="str">
        <f>IF(A142="","",申込一覧表!AM64)</f>
        <v/>
      </c>
      <c r="D142" t="str">
        <f>申込一覧表!AC64</f>
        <v/>
      </c>
      <c r="E142">
        <v>0</v>
      </c>
      <c r="F142">
        <v>5</v>
      </c>
      <c r="G142" t="str">
        <f>申込一覧表!AR64</f>
        <v>999:99.99</v>
      </c>
    </row>
    <row r="143" spans="1:7">
      <c r="A143" t="str">
        <f>IF(申込一覧表!J65="","",申込一覧表!Z65)</f>
        <v/>
      </c>
      <c r="B143" t="str">
        <f>IF(A143="","",申込一覧表!AI65)</f>
        <v/>
      </c>
      <c r="C143" t="str">
        <f>IF(A143="","",申込一覧表!AM65)</f>
        <v/>
      </c>
      <c r="D143" t="str">
        <f>申込一覧表!AC65</f>
        <v/>
      </c>
      <c r="E143">
        <v>0</v>
      </c>
      <c r="F143">
        <v>5</v>
      </c>
      <c r="G143" t="str">
        <f>申込一覧表!AR65</f>
        <v>999:99.99</v>
      </c>
    </row>
    <row r="144" spans="1:7">
      <c r="A144" t="str">
        <f>IF(申込一覧表!J66="","",申込一覧表!Z66)</f>
        <v/>
      </c>
      <c r="B144" t="str">
        <f>IF(A144="","",申込一覧表!AI66)</f>
        <v/>
      </c>
      <c r="C144" t="str">
        <f>IF(A144="","",申込一覧表!AM66)</f>
        <v/>
      </c>
      <c r="D144" t="str">
        <f>申込一覧表!AC66</f>
        <v/>
      </c>
      <c r="E144">
        <v>0</v>
      </c>
      <c r="F144">
        <v>5</v>
      </c>
      <c r="G144" t="str">
        <f>申込一覧表!AR66</f>
        <v>999:99.99</v>
      </c>
    </row>
    <row r="145" spans="1:7">
      <c r="A145" t="str">
        <f>IF(申込一覧表!J67="","",申込一覧表!Z67)</f>
        <v/>
      </c>
      <c r="B145" t="str">
        <f>IF(A145="","",申込一覧表!AI67)</f>
        <v/>
      </c>
      <c r="C145" t="str">
        <f>IF(A145="","",申込一覧表!AM67)</f>
        <v/>
      </c>
      <c r="D145" t="str">
        <f>申込一覧表!AC67</f>
        <v/>
      </c>
      <c r="E145">
        <v>0</v>
      </c>
      <c r="F145">
        <v>5</v>
      </c>
      <c r="G145" t="str">
        <f>申込一覧表!AR67</f>
        <v>999:99.99</v>
      </c>
    </row>
    <row r="146" spans="1:7">
      <c r="A146" t="str">
        <f>IF(申込一覧表!J68="","",申込一覧表!Z68)</f>
        <v/>
      </c>
      <c r="B146" t="str">
        <f>IF(A146="","",申込一覧表!AI68)</f>
        <v/>
      </c>
      <c r="C146" t="str">
        <f>IF(A146="","",申込一覧表!AM68)</f>
        <v/>
      </c>
      <c r="D146" t="str">
        <f>申込一覧表!AC68</f>
        <v/>
      </c>
      <c r="E146">
        <v>0</v>
      </c>
      <c r="F146">
        <v>5</v>
      </c>
      <c r="G146" t="str">
        <f>申込一覧表!AR68</f>
        <v>999:99.99</v>
      </c>
    </row>
    <row r="147" spans="1:7">
      <c r="A147" t="str">
        <f>IF(申込一覧表!J69="","",申込一覧表!Z69)</f>
        <v/>
      </c>
      <c r="B147" t="str">
        <f>IF(A147="","",申込一覧表!AI69)</f>
        <v/>
      </c>
      <c r="C147" t="str">
        <f>IF(A147="","",申込一覧表!AM69)</f>
        <v/>
      </c>
      <c r="D147" t="str">
        <f>申込一覧表!AC69</f>
        <v/>
      </c>
      <c r="E147">
        <v>0</v>
      </c>
      <c r="F147">
        <v>5</v>
      </c>
      <c r="G147" t="str">
        <f>申込一覧表!AR69</f>
        <v>999:99.99</v>
      </c>
    </row>
    <row r="148" spans="1:7">
      <c r="A148" t="str">
        <f>IF(申込一覧表!J70="","",申込一覧表!Z70)</f>
        <v/>
      </c>
      <c r="B148" t="str">
        <f>IF(A148="","",申込一覧表!AI70)</f>
        <v/>
      </c>
      <c r="C148" t="str">
        <f>IF(A148="","",申込一覧表!AM70)</f>
        <v/>
      </c>
      <c r="D148" t="str">
        <f>申込一覧表!AC70</f>
        <v/>
      </c>
      <c r="E148">
        <v>0</v>
      </c>
      <c r="F148">
        <v>5</v>
      </c>
      <c r="G148" t="str">
        <f>申込一覧表!AR70</f>
        <v>999:99.99</v>
      </c>
    </row>
    <row r="149" spans="1:7">
      <c r="A149" t="str">
        <f>IF(申込一覧表!J71="","",申込一覧表!Z71)</f>
        <v/>
      </c>
      <c r="B149" t="str">
        <f>IF(A149="","",申込一覧表!AI71)</f>
        <v/>
      </c>
      <c r="C149" t="str">
        <f>IF(A149="","",申込一覧表!AM71)</f>
        <v/>
      </c>
      <c r="D149" t="str">
        <f>申込一覧表!AC71</f>
        <v/>
      </c>
      <c r="E149">
        <v>0</v>
      </c>
      <c r="F149">
        <v>5</v>
      </c>
      <c r="G149" t="str">
        <f>申込一覧表!AR71</f>
        <v>999:99.99</v>
      </c>
    </row>
    <row r="150" spans="1:7">
      <c r="A150" t="str">
        <f>IF(申込一覧表!J72="","",申込一覧表!Z72)</f>
        <v/>
      </c>
      <c r="B150" t="str">
        <f>IF(A150="","",申込一覧表!AI72)</f>
        <v/>
      </c>
      <c r="C150" t="str">
        <f>IF(A150="","",申込一覧表!AM72)</f>
        <v/>
      </c>
      <c r="D150" t="str">
        <f>申込一覧表!AC72</f>
        <v/>
      </c>
      <c r="E150">
        <v>0</v>
      </c>
      <c r="F150">
        <v>5</v>
      </c>
      <c r="G150" t="str">
        <f>申込一覧表!AR72</f>
        <v>999:99.99</v>
      </c>
    </row>
    <row r="151" spans="1:7">
      <c r="A151" t="str">
        <f>IF(申込一覧表!J73="","",申込一覧表!Z73)</f>
        <v/>
      </c>
      <c r="B151" t="str">
        <f>IF(A151="","",申込一覧表!AI73)</f>
        <v/>
      </c>
      <c r="C151" t="str">
        <f>IF(A151="","",申込一覧表!AM73)</f>
        <v/>
      </c>
      <c r="D151" t="str">
        <f>申込一覧表!AC73</f>
        <v/>
      </c>
      <c r="E151">
        <v>0</v>
      </c>
      <c r="F151">
        <v>5</v>
      </c>
      <c r="G151" t="str">
        <f>申込一覧表!AR73</f>
        <v>999:99.99</v>
      </c>
    </row>
    <row r="152" spans="1:7">
      <c r="A152" t="str">
        <f>IF(申込一覧表!J74="","",申込一覧表!Z74)</f>
        <v/>
      </c>
      <c r="B152" t="str">
        <f>IF(A152="","",申込一覧表!AI74)</f>
        <v/>
      </c>
      <c r="C152" t="str">
        <f>IF(A152="","",申込一覧表!AM74)</f>
        <v/>
      </c>
      <c r="D152" t="str">
        <f>申込一覧表!AC74</f>
        <v/>
      </c>
      <c r="E152">
        <v>0</v>
      </c>
      <c r="F152">
        <v>5</v>
      </c>
      <c r="G152" t="str">
        <f>申込一覧表!AR74</f>
        <v>999:99.99</v>
      </c>
    </row>
    <row r="153" spans="1:7">
      <c r="A153" t="str">
        <f>IF(申込一覧表!J75="","",申込一覧表!Z75)</f>
        <v/>
      </c>
      <c r="B153" t="str">
        <f>IF(A153="","",申込一覧表!AI75)</f>
        <v/>
      </c>
      <c r="C153" t="str">
        <f>IF(A153="","",申込一覧表!AM75)</f>
        <v/>
      </c>
      <c r="D153" t="str">
        <f>申込一覧表!AC75</f>
        <v/>
      </c>
      <c r="E153">
        <v>0</v>
      </c>
      <c r="F153">
        <v>5</v>
      </c>
      <c r="G153" t="str">
        <f>申込一覧表!AR75</f>
        <v>999:99.99</v>
      </c>
    </row>
    <row r="154" spans="1:7">
      <c r="A154" t="str">
        <f>IF(申込一覧表!J76="","",申込一覧表!Z76)</f>
        <v/>
      </c>
      <c r="B154" t="str">
        <f>IF(A154="","",申込一覧表!AI76)</f>
        <v/>
      </c>
      <c r="C154" t="str">
        <f>IF(A154="","",申込一覧表!AM76)</f>
        <v/>
      </c>
      <c r="D154" t="str">
        <f>申込一覧表!AC76</f>
        <v/>
      </c>
      <c r="E154">
        <v>0</v>
      </c>
      <c r="F154">
        <v>5</v>
      </c>
      <c r="G154" t="str">
        <f>申込一覧表!AR76</f>
        <v>999:99.99</v>
      </c>
    </row>
    <row r="155" spans="1:7">
      <c r="A155" t="str">
        <f>IF(申込一覧表!J77="","",申込一覧表!Z77)</f>
        <v/>
      </c>
      <c r="B155" t="str">
        <f>IF(A155="","",申込一覧表!AI77)</f>
        <v/>
      </c>
      <c r="C155" t="str">
        <f>IF(A155="","",申込一覧表!AM77)</f>
        <v/>
      </c>
      <c r="D155" t="str">
        <f>申込一覧表!AC77</f>
        <v/>
      </c>
      <c r="E155">
        <v>0</v>
      </c>
      <c r="F155">
        <v>5</v>
      </c>
      <c r="G155" t="str">
        <f>申込一覧表!AR77</f>
        <v>999:99.99</v>
      </c>
    </row>
    <row r="156" spans="1:7">
      <c r="A156" t="str">
        <f>IF(申込一覧表!J78="","",申込一覧表!Z78)</f>
        <v/>
      </c>
      <c r="B156" t="str">
        <f>IF(A156="","",申込一覧表!AI78)</f>
        <v/>
      </c>
      <c r="C156" t="str">
        <f>IF(A156="","",申込一覧表!AM78)</f>
        <v/>
      </c>
      <c r="D156" t="str">
        <f>申込一覧表!AC78</f>
        <v/>
      </c>
      <c r="E156">
        <v>0</v>
      </c>
      <c r="F156">
        <v>5</v>
      </c>
      <c r="G156" t="str">
        <f>申込一覧表!AR78</f>
        <v>999:99.99</v>
      </c>
    </row>
    <row r="157" spans="1:7">
      <c r="A157" t="str">
        <f>IF(申込一覧表!J79="","",申込一覧表!Z79)</f>
        <v/>
      </c>
      <c r="B157" t="str">
        <f>IF(A157="","",申込一覧表!AI79)</f>
        <v/>
      </c>
      <c r="C157" t="str">
        <f>IF(A157="","",申込一覧表!AM79)</f>
        <v/>
      </c>
      <c r="D157" t="str">
        <f>申込一覧表!AC79</f>
        <v/>
      </c>
      <c r="E157">
        <v>0</v>
      </c>
      <c r="F157">
        <v>5</v>
      </c>
      <c r="G157" t="str">
        <f>申込一覧表!AR79</f>
        <v>999:99.99</v>
      </c>
    </row>
    <row r="158" spans="1:7">
      <c r="A158" t="str">
        <f>IF(申込一覧表!J80="","",申込一覧表!Z80)</f>
        <v/>
      </c>
      <c r="B158" t="str">
        <f>IF(A158="","",申込一覧表!AI80)</f>
        <v/>
      </c>
      <c r="C158" t="str">
        <f>IF(A158="","",申込一覧表!AM80)</f>
        <v/>
      </c>
      <c r="D158" t="str">
        <f>申込一覧表!AC80</f>
        <v/>
      </c>
      <c r="E158">
        <v>0</v>
      </c>
      <c r="F158">
        <v>5</v>
      </c>
      <c r="G158" t="str">
        <f>申込一覧表!AR80</f>
        <v>999:99.99</v>
      </c>
    </row>
    <row r="159" spans="1:7">
      <c r="A159" t="str">
        <f>IF(申込一覧表!J81="","",申込一覧表!Z81)</f>
        <v/>
      </c>
      <c r="B159" t="str">
        <f>IF(A159="","",申込一覧表!AI81)</f>
        <v/>
      </c>
      <c r="C159" t="str">
        <f>IF(A159="","",申込一覧表!AM81)</f>
        <v/>
      </c>
      <c r="D159" t="str">
        <f>申込一覧表!AC81</f>
        <v/>
      </c>
      <c r="E159">
        <v>0</v>
      </c>
      <c r="F159">
        <v>5</v>
      </c>
      <c r="G159" t="str">
        <f>申込一覧表!AR81</f>
        <v>999:99.99</v>
      </c>
    </row>
    <row r="160" spans="1:7">
      <c r="A160" t="str">
        <f>IF(申込一覧表!J82="","",申込一覧表!Z82)</f>
        <v/>
      </c>
      <c r="B160" t="str">
        <f>IF(A160="","",申込一覧表!AI82)</f>
        <v/>
      </c>
      <c r="C160" t="str">
        <f>IF(A160="","",申込一覧表!AM82)</f>
        <v/>
      </c>
      <c r="D160" t="str">
        <f>申込一覧表!AC82</f>
        <v/>
      </c>
      <c r="E160">
        <v>0</v>
      </c>
      <c r="F160">
        <v>5</v>
      </c>
      <c r="G160" t="str">
        <f>申込一覧表!AR82</f>
        <v>999:99.99</v>
      </c>
    </row>
    <row r="161" spans="1:7">
      <c r="A161" t="str">
        <f>IF(申込一覧表!J83="","",申込一覧表!Z83)</f>
        <v/>
      </c>
      <c r="B161" t="str">
        <f>IF(A161="","",申込一覧表!AI83)</f>
        <v/>
      </c>
      <c r="C161" t="str">
        <f>IF(A161="","",申込一覧表!AM83)</f>
        <v/>
      </c>
      <c r="D161" t="str">
        <f>申込一覧表!AC83</f>
        <v/>
      </c>
      <c r="E161">
        <v>0</v>
      </c>
      <c r="F161">
        <v>5</v>
      </c>
      <c r="G161" t="str">
        <f>申込一覧表!AR83</f>
        <v>999:99.99</v>
      </c>
    </row>
    <row r="162" spans="1:7">
      <c r="A162" t="str">
        <f>IF(申込一覧表!J84="","",申込一覧表!Z84)</f>
        <v/>
      </c>
      <c r="B162" t="str">
        <f>IF(A162="","",申込一覧表!AI84)</f>
        <v/>
      </c>
      <c r="C162" t="str">
        <f>IF(A162="","",申込一覧表!AM84)</f>
        <v/>
      </c>
      <c r="D162" t="str">
        <f>申込一覧表!AC84</f>
        <v/>
      </c>
      <c r="E162">
        <v>0</v>
      </c>
      <c r="F162">
        <v>5</v>
      </c>
      <c r="G162" t="str">
        <f>申込一覧表!AR84</f>
        <v>999:99.99</v>
      </c>
    </row>
    <row r="163" spans="1:7">
      <c r="A163" t="str">
        <f>IF(申込一覧表!J85="","",申込一覧表!Z85)</f>
        <v/>
      </c>
      <c r="B163" t="str">
        <f>IF(A163="","",申込一覧表!AI85)</f>
        <v/>
      </c>
      <c r="C163" t="str">
        <f>IF(A163="","",申込一覧表!AM85)</f>
        <v/>
      </c>
      <c r="D163" t="str">
        <f>申込一覧表!AC85</f>
        <v/>
      </c>
      <c r="E163">
        <v>0</v>
      </c>
      <c r="F163">
        <v>5</v>
      </c>
      <c r="G163" t="str">
        <f>申込一覧表!AR85</f>
        <v>999:99.99</v>
      </c>
    </row>
    <row r="164" spans="1:7">
      <c r="A164" t="str">
        <f>IF(申込一覧表!J86="","",申込一覧表!Z86)</f>
        <v/>
      </c>
      <c r="B164" t="str">
        <f>IF(A164="","",申込一覧表!AI86)</f>
        <v/>
      </c>
      <c r="C164" t="str">
        <f>IF(A164="","",申込一覧表!AM86)</f>
        <v/>
      </c>
      <c r="D164" t="str">
        <f>申込一覧表!AC86</f>
        <v/>
      </c>
      <c r="E164">
        <v>0</v>
      </c>
      <c r="F164">
        <v>5</v>
      </c>
      <c r="G164" t="str">
        <f>申込一覧表!AR86</f>
        <v>999:99.99</v>
      </c>
    </row>
    <row r="165" spans="1:7">
      <c r="A165" s="118" t="str">
        <f>IF(申込一覧表!J87="","",申込一覧表!Z87)</f>
        <v/>
      </c>
      <c r="B165" s="118" t="str">
        <f>IF(A165="","",申込一覧表!AI87)</f>
        <v/>
      </c>
      <c r="C165" s="118" t="str">
        <f>IF(A165="","",申込一覧表!AM87)</f>
        <v/>
      </c>
      <c r="D165" s="118" t="str">
        <f>申込一覧表!AC87</f>
        <v/>
      </c>
      <c r="E165" s="118">
        <v>0</v>
      </c>
      <c r="F165" s="118">
        <v>5</v>
      </c>
      <c r="G165" s="118" t="str">
        <f>申込一覧表!AR87</f>
        <v>999:99.99</v>
      </c>
    </row>
    <row r="166" spans="1:7">
      <c r="A166" t="str">
        <f>IF(申込一覧表!L6="","",申込一覧表!Z6)</f>
        <v/>
      </c>
      <c r="B166" t="str">
        <f>IF(A166="","",申込一覧表!AJ6)</f>
        <v/>
      </c>
      <c r="C166" t="str">
        <f>IF(A166="","",申込一覧表!AN6)</f>
        <v/>
      </c>
      <c r="D166" t="str">
        <f>申込一覧表!AC6</f>
        <v/>
      </c>
      <c r="E166">
        <v>0</v>
      </c>
      <c r="F166">
        <v>0</v>
      </c>
      <c r="G166" s="26" t="str">
        <f>申込一覧表!AS6</f>
        <v>999:99.99</v>
      </c>
    </row>
    <row r="167" spans="1:7">
      <c r="A167" t="str">
        <f>IF(申込一覧表!L7="","",申込一覧表!Z7)</f>
        <v/>
      </c>
      <c r="B167" t="str">
        <f>IF(A167="","",申込一覧表!AJ7)</f>
        <v/>
      </c>
      <c r="C167" t="str">
        <f>IF(A167="","",申込一覧表!AN7)</f>
        <v/>
      </c>
      <c r="D167" t="str">
        <f>申込一覧表!AC7</f>
        <v/>
      </c>
      <c r="E167">
        <v>0</v>
      </c>
      <c r="F167">
        <v>0</v>
      </c>
      <c r="G167" t="str">
        <f>申込一覧表!AS7</f>
        <v>999:99.99</v>
      </c>
    </row>
    <row r="168" spans="1:7">
      <c r="A168" t="str">
        <f>IF(申込一覧表!L8="","",申込一覧表!Z8)</f>
        <v/>
      </c>
      <c r="B168" t="str">
        <f>IF(A168="","",申込一覧表!AJ8)</f>
        <v/>
      </c>
      <c r="C168" t="str">
        <f>IF(A168="","",申込一覧表!AN8)</f>
        <v/>
      </c>
      <c r="D168" t="str">
        <f>申込一覧表!AC8</f>
        <v/>
      </c>
      <c r="E168">
        <v>0</v>
      </c>
      <c r="F168">
        <v>0</v>
      </c>
      <c r="G168" t="str">
        <f>申込一覧表!AS8</f>
        <v>999:99.99</v>
      </c>
    </row>
    <row r="169" spans="1:7">
      <c r="A169" t="str">
        <f>IF(申込一覧表!L9="","",申込一覧表!Z9)</f>
        <v/>
      </c>
      <c r="B169" t="str">
        <f>IF(A169="","",申込一覧表!AJ9)</f>
        <v/>
      </c>
      <c r="C169" t="str">
        <f>IF(A169="","",申込一覧表!AN9)</f>
        <v/>
      </c>
      <c r="D169" t="str">
        <f>申込一覧表!AC9</f>
        <v/>
      </c>
      <c r="E169">
        <v>0</v>
      </c>
      <c r="F169">
        <v>0</v>
      </c>
      <c r="G169" t="str">
        <f>申込一覧表!AS9</f>
        <v>999:99.99</v>
      </c>
    </row>
    <row r="170" spans="1:7">
      <c r="A170" t="str">
        <f>IF(申込一覧表!L10="","",申込一覧表!Z10)</f>
        <v/>
      </c>
      <c r="B170" t="str">
        <f>IF(A170="","",申込一覧表!AJ10)</f>
        <v/>
      </c>
      <c r="C170" t="str">
        <f>IF(A170="","",申込一覧表!AN10)</f>
        <v/>
      </c>
      <c r="D170" t="str">
        <f>申込一覧表!AC10</f>
        <v/>
      </c>
      <c r="E170">
        <v>0</v>
      </c>
      <c r="F170">
        <v>0</v>
      </c>
      <c r="G170" t="str">
        <f>申込一覧表!AS10</f>
        <v>999:99.99</v>
      </c>
    </row>
    <row r="171" spans="1:7">
      <c r="A171" t="str">
        <f>IF(申込一覧表!L11="","",申込一覧表!Z11)</f>
        <v/>
      </c>
      <c r="B171" t="str">
        <f>IF(A171="","",申込一覧表!AJ11)</f>
        <v/>
      </c>
      <c r="C171" t="str">
        <f>IF(A171="","",申込一覧表!AN11)</f>
        <v/>
      </c>
      <c r="D171" t="str">
        <f>申込一覧表!AC11</f>
        <v/>
      </c>
      <c r="E171">
        <v>0</v>
      </c>
      <c r="F171">
        <v>0</v>
      </c>
      <c r="G171" t="str">
        <f>申込一覧表!AS11</f>
        <v>999:99.99</v>
      </c>
    </row>
    <row r="172" spans="1:7">
      <c r="A172" t="str">
        <f>IF(申込一覧表!L12="","",申込一覧表!Z12)</f>
        <v/>
      </c>
      <c r="B172" t="str">
        <f>IF(A172="","",申込一覧表!AJ12)</f>
        <v/>
      </c>
      <c r="C172" t="str">
        <f>IF(A172="","",申込一覧表!AN12)</f>
        <v/>
      </c>
      <c r="D172" t="str">
        <f>申込一覧表!AC12</f>
        <v/>
      </c>
      <c r="E172">
        <v>0</v>
      </c>
      <c r="F172">
        <v>0</v>
      </c>
      <c r="G172" t="str">
        <f>申込一覧表!AS12</f>
        <v>999:99.99</v>
      </c>
    </row>
    <row r="173" spans="1:7">
      <c r="A173" t="str">
        <f>IF(申込一覧表!L13="","",申込一覧表!Z13)</f>
        <v/>
      </c>
      <c r="B173" t="str">
        <f>IF(A173="","",申込一覧表!AJ13)</f>
        <v/>
      </c>
      <c r="C173" t="str">
        <f>IF(A173="","",申込一覧表!AN13)</f>
        <v/>
      </c>
      <c r="D173" t="str">
        <f>申込一覧表!AC13</f>
        <v/>
      </c>
      <c r="E173">
        <v>0</v>
      </c>
      <c r="F173">
        <v>0</v>
      </c>
      <c r="G173" t="str">
        <f>申込一覧表!AS13</f>
        <v>999:99.99</v>
      </c>
    </row>
    <row r="174" spans="1:7">
      <c r="A174" t="str">
        <f>IF(申込一覧表!L14="","",申込一覧表!Z14)</f>
        <v/>
      </c>
      <c r="B174" t="str">
        <f>IF(A174="","",申込一覧表!AJ14)</f>
        <v/>
      </c>
      <c r="C174" t="str">
        <f>IF(A174="","",申込一覧表!AN14)</f>
        <v/>
      </c>
      <c r="D174" t="str">
        <f>申込一覧表!AC14</f>
        <v/>
      </c>
      <c r="E174">
        <v>0</v>
      </c>
      <c r="F174">
        <v>0</v>
      </c>
      <c r="G174" t="str">
        <f>申込一覧表!AS14</f>
        <v>999:99.99</v>
      </c>
    </row>
    <row r="175" spans="1:7">
      <c r="A175" t="str">
        <f>IF(申込一覧表!L15="","",申込一覧表!Z15)</f>
        <v/>
      </c>
      <c r="B175" t="str">
        <f>IF(A175="","",申込一覧表!AJ15)</f>
        <v/>
      </c>
      <c r="C175" t="str">
        <f>IF(A175="","",申込一覧表!AN15)</f>
        <v/>
      </c>
      <c r="D175" t="str">
        <f>申込一覧表!AC15</f>
        <v/>
      </c>
      <c r="E175">
        <v>0</v>
      </c>
      <c r="F175">
        <v>0</v>
      </c>
      <c r="G175" t="str">
        <f>申込一覧表!AS15</f>
        <v>999:99.99</v>
      </c>
    </row>
    <row r="176" spans="1:7">
      <c r="A176" t="str">
        <f>IF(申込一覧表!L16="","",申込一覧表!Z16)</f>
        <v/>
      </c>
      <c r="B176" t="str">
        <f>IF(A176="","",申込一覧表!AJ16)</f>
        <v/>
      </c>
      <c r="C176" t="str">
        <f>IF(A176="","",申込一覧表!AN16)</f>
        <v/>
      </c>
      <c r="D176" t="str">
        <f>申込一覧表!AC16</f>
        <v/>
      </c>
      <c r="E176">
        <v>0</v>
      </c>
      <c r="F176">
        <v>0</v>
      </c>
      <c r="G176" t="str">
        <f>申込一覧表!AS16</f>
        <v>999:99.99</v>
      </c>
    </row>
    <row r="177" spans="1:7">
      <c r="A177" t="str">
        <f>IF(申込一覧表!L17="","",申込一覧表!Z17)</f>
        <v/>
      </c>
      <c r="B177" t="str">
        <f>IF(A177="","",申込一覧表!AJ17)</f>
        <v/>
      </c>
      <c r="C177" t="str">
        <f>IF(A177="","",申込一覧表!AN17)</f>
        <v/>
      </c>
      <c r="D177" t="str">
        <f>申込一覧表!AC17</f>
        <v/>
      </c>
      <c r="E177">
        <v>0</v>
      </c>
      <c r="F177">
        <v>0</v>
      </c>
      <c r="G177" t="str">
        <f>申込一覧表!AS17</f>
        <v>999:99.99</v>
      </c>
    </row>
    <row r="178" spans="1:7">
      <c r="A178" t="str">
        <f>IF(申込一覧表!L18="","",申込一覧表!Z18)</f>
        <v/>
      </c>
      <c r="B178" t="str">
        <f>IF(A178="","",申込一覧表!AJ18)</f>
        <v/>
      </c>
      <c r="C178" t="str">
        <f>IF(A178="","",申込一覧表!AN18)</f>
        <v/>
      </c>
      <c r="D178" t="str">
        <f>申込一覧表!AC18</f>
        <v/>
      </c>
      <c r="E178">
        <v>0</v>
      </c>
      <c r="F178">
        <v>0</v>
      </c>
      <c r="G178" t="str">
        <f>申込一覧表!AS18</f>
        <v>999:99.99</v>
      </c>
    </row>
    <row r="179" spans="1:7">
      <c r="A179" t="str">
        <f>IF(申込一覧表!L19="","",申込一覧表!Z19)</f>
        <v/>
      </c>
      <c r="B179" t="str">
        <f>IF(A179="","",申込一覧表!AJ19)</f>
        <v/>
      </c>
      <c r="C179" t="str">
        <f>IF(A179="","",申込一覧表!AN19)</f>
        <v/>
      </c>
      <c r="D179" t="str">
        <f>申込一覧表!AC19</f>
        <v/>
      </c>
      <c r="E179">
        <v>0</v>
      </c>
      <c r="F179">
        <v>0</v>
      </c>
      <c r="G179" t="str">
        <f>申込一覧表!AS19</f>
        <v>999:99.99</v>
      </c>
    </row>
    <row r="180" spans="1:7">
      <c r="A180" t="str">
        <f>IF(申込一覧表!L20="","",申込一覧表!Z20)</f>
        <v/>
      </c>
      <c r="B180" t="str">
        <f>IF(A180="","",申込一覧表!AJ20)</f>
        <v/>
      </c>
      <c r="C180" t="str">
        <f>IF(A180="","",申込一覧表!AN20)</f>
        <v/>
      </c>
      <c r="D180" t="str">
        <f>申込一覧表!AC20</f>
        <v/>
      </c>
      <c r="E180">
        <v>0</v>
      </c>
      <c r="F180">
        <v>0</v>
      </c>
      <c r="G180" t="str">
        <f>申込一覧表!AS20</f>
        <v>999:99.99</v>
      </c>
    </row>
    <row r="181" spans="1:7">
      <c r="A181" t="str">
        <f>IF(申込一覧表!L21="","",申込一覧表!Z21)</f>
        <v/>
      </c>
      <c r="B181" t="str">
        <f>IF(A181="","",申込一覧表!AJ21)</f>
        <v/>
      </c>
      <c r="C181" t="str">
        <f>IF(A181="","",申込一覧表!AN21)</f>
        <v/>
      </c>
      <c r="D181" t="str">
        <f>申込一覧表!AC21</f>
        <v/>
      </c>
      <c r="E181">
        <v>0</v>
      </c>
      <c r="F181">
        <v>0</v>
      </c>
      <c r="G181" t="str">
        <f>申込一覧表!AS21</f>
        <v>999:99.99</v>
      </c>
    </row>
    <row r="182" spans="1:7">
      <c r="A182" t="str">
        <f>IF(申込一覧表!L22="","",申込一覧表!Z22)</f>
        <v/>
      </c>
      <c r="B182" t="str">
        <f>IF(A182="","",申込一覧表!AJ22)</f>
        <v/>
      </c>
      <c r="C182" t="str">
        <f>IF(A182="","",申込一覧表!AN22)</f>
        <v/>
      </c>
      <c r="D182" t="str">
        <f>申込一覧表!AC22</f>
        <v/>
      </c>
      <c r="E182">
        <v>0</v>
      </c>
      <c r="F182">
        <v>0</v>
      </c>
      <c r="G182" t="str">
        <f>申込一覧表!AS22</f>
        <v>999:99.99</v>
      </c>
    </row>
    <row r="183" spans="1:7">
      <c r="A183" t="str">
        <f>IF(申込一覧表!L23="","",申込一覧表!Z23)</f>
        <v/>
      </c>
      <c r="B183" t="str">
        <f>IF(A183="","",申込一覧表!AJ23)</f>
        <v/>
      </c>
      <c r="C183" t="str">
        <f>IF(A183="","",申込一覧表!AN23)</f>
        <v/>
      </c>
      <c r="D183" t="str">
        <f>申込一覧表!AC23</f>
        <v/>
      </c>
      <c r="E183">
        <v>0</v>
      </c>
      <c r="F183">
        <v>0</v>
      </c>
      <c r="G183" t="str">
        <f>申込一覧表!AS23</f>
        <v>999:99.99</v>
      </c>
    </row>
    <row r="184" spans="1:7">
      <c r="A184" t="str">
        <f>IF(申込一覧表!L24="","",申込一覧表!Z24)</f>
        <v/>
      </c>
      <c r="B184" t="str">
        <f>IF(A184="","",申込一覧表!AJ24)</f>
        <v/>
      </c>
      <c r="C184" t="str">
        <f>IF(A184="","",申込一覧表!AN24)</f>
        <v/>
      </c>
      <c r="D184" t="str">
        <f>申込一覧表!AC24</f>
        <v/>
      </c>
      <c r="E184">
        <v>0</v>
      </c>
      <c r="F184">
        <v>0</v>
      </c>
      <c r="G184" t="str">
        <f>申込一覧表!AS24</f>
        <v>999:99.99</v>
      </c>
    </row>
    <row r="185" spans="1:7">
      <c r="A185" t="str">
        <f>IF(申込一覧表!L25="","",申込一覧表!Z25)</f>
        <v/>
      </c>
      <c r="B185" t="str">
        <f>IF(A185="","",申込一覧表!AJ25)</f>
        <v/>
      </c>
      <c r="C185" t="str">
        <f>IF(A185="","",申込一覧表!AN25)</f>
        <v/>
      </c>
      <c r="D185" t="str">
        <f>申込一覧表!AC25</f>
        <v/>
      </c>
      <c r="E185">
        <v>0</v>
      </c>
      <c r="F185">
        <v>0</v>
      </c>
      <c r="G185" t="str">
        <f>申込一覧表!AS25</f>
        <v>999:99.99</v>
      </c>
    </row>
    <row r="186" spans="1:7">
      <c r="A186" t="str">
        <f>IF(申込一覧表!L26="","",申込一覧表!Z26)</f>
        <v/>
      </c>
      <c r="B186" t="str">
        <f>IF(A186="","",申込一覧表!AJ26)</f>
        <v/>
      </c>
      <c r="C186" t="str">
        <f>IF(A186="","",申込一覧表!AN26)</f>
        <v/>
      </c>
      <c r="D186" t="str">
        <f>申込一覧表!AC26</f>
        <v/>
      </c>
      <c r="E186">
        <v>0</v>
      </c>
      <c r="F186">
        <v>0</v>
      </c>
      <c r="G186" t="str">
        <f>申込一覧表!AS26</f>
        <v>999:99.99</v>
      </c>
    </row>
    <row r="187" spans="1:7">
      <c r="A187" t="str">
        <f>IF(申込一覧表!L27="","",申込一覧表!Z27)</f>
        <v/>
      </c>
      <c r="B187" t="str">
        <f>IF(A187="","",申込一覧表!AJ27)</f>
        <v/>
      </c>
      <c r="C187" t="str">
        <f>IF(A187="","",申込一覧表!AN27)</f>
        <v/>
      </c>
      <c r="D187" t="str">
        <f>申込一覧表!AC27</f>
        <v/>
      </c>
      <c r="E187">
        <v>0</v>
      </c>
      <c r="F187">
        <v>0</v>
      </c>
      <c r="G187" t="str">
        <f>申込一覧表!AS27</f>
        <v>999:99.99</v>
      </c>
    </row>
    <row r="188" spans="1:7">
      <c r="A188" t="str">
        <f>IF(申込一覧表!L28="","",申込一覧表!Z28)</f>
        <v/>
      </c>
      <c r="B188" t="str">
        <f>IF(A188="","",申込一覧表!AJ28)</f>
        <v/>
      </c>
      <c r="C188" t="str">
        <f>IF(A188="","",申込一覧表!AN28)</f>
        <v/>
      </c>
      <c r="D188" t="str">
        <f>申込一覧表!AC28</f>
        <v/>
      </c>
      <c r="E188">
        <v>0</v>
      </c>
      <c r="F188">
        <v>0</v>
      </c>
      <c r="G188" t="str">
        <f>申込一覧表!AS28</f>
        <v>999:99.99</v>
      </c>
    </row>
    <row r="189" spans="1:7">
      <c r="A189" t="str">
        <f>IF(申込一覧表!L29="","",申込一覧表!Z29)</f>
        <v/>
      </c>
      <c r="B189" t="str">
        <f>IF(A189="","",申込一覧表!AJ29)</f>
        <v/>
      </c>
      <c r="C189" t="str">
        <f>IF(A189="","",申込一覧表!AN29)</f>
        <v/>
      </c>
      <c r="D189" t="str">
        <f>申込一覧表!AC29</f>
        <v/>
      </c>
      <c r="E189">
        <v>0</v>
      </c>
      <c r="F189">
        <v>0</v>
      </c>
      <c r="G189" t="str">
        <f>申込一覧表!AS29</f>
        <v>999:99.99</v>
      </c>
    </row>
    <row r="190" spans="1:7">
      <c r="A190" t="str">
        <f>IF(申込一覧表!L30="","",申込一覧表!Z30)</f>
        <v/>
      </c>
      <c r="B190" t="str">
        <f>IF(A190="","",申込一覧表!AJ30)</f>
        <v/>
      </c>
      <c r="C190" t="str">
        <f>IF(A190="","",申込一覧表!AN30)</f>
        <v/>
      </c>
      <c r="D190" t="str">
        <f>申込一覧表!AC30</f>
        <v/>
      </c>
      <c r="E190">
        <v>0</v>
      </c>
      <c r="F190">
        <v>0</v>
      </c>
      <c r="G190" t="str">
        <f>申込一覧表!AS30</f>
        <v>999:99.99</v>
      </c>
    </row>
    <row r="191" spans="1:7">
      <c r="A191" t="str">
        <f>IF(申込一覧表!L31="","",申込一覧表!Z31)</f>
        <v/>
      </c>
      <c r="B191" t="str">
        <f>IF(A191="","",申込一覧表!AJ31)</f>
        <v/>
      </c>
      <c r="C191" t="str">
        <f>IF(A191="","",申込一覧表!AN31)</f>
        <v/>
      </c>
      <c r="D191" t="str">
        <f>申込一覧表!AC31</f>
        <v/>
      </c>
      <c r="E191">
        <v>0</v>
      </c>
      <c r="F191">
        <v>0</v>
      </c>
      <c r="G191" t="str">
        <f>申込一覧表!AS31</f>
        <v>999:99.99</v>
      </c>
    </row>
    <row r="192" spans="1:7">
      <c r="A192" t="str">
        <f>IF(申込一覧表!L32="","",申込一覧表!Z32)</f>
        <v/>
      </c>
      <c r="B192" t="str">
        <f>IF(A192="","",申込一覧表!AJ32)</f>
        <v/>
      </c>
      <c r="C192" t="str">
        <f>IF(A192="","",申込一覧表!AN32)</f>
        <v/>
      </c>
      <c r="D192" t="str">
        <f>申込一覧表!AC32</f>
        <v/>
      </c>
      <c r="E192">
        <v>0</v>
      </c>
      <c r="F192">
        <v>0</v>
      </c>
      <c r="G192" t="str">
        <f>申込一覧表!AS32</f>
        <v>999:99.99</v>
      </c>
    </row>
    <row r="193" spans="1:7">
      <c r="A193" t="str">
        <f>IF(申込一覧表!L33="","",申込一覧表!Z33)</f>
        <v/>
      </c>
      <c r="B193" t="str">
        <f>IF(A193="","",申込一覧表!AJ33)</f>
        <v/>
      </c>
      <c r="C193" t="str">
        <f>IF(A193="","",申込一覧表!AN33)</f>
        <v/>
      </c>
      <c r="D193" t="str">
        <f>申込一覧表!AC33</f>
        <v/>
      </c>
      <c r="E193">
        <v>0</v>
      </c>
      <c r="F193">
        <v>0</v>
      </c>
      <c r="G193" t="str">
        <f>申込一覧表!AS33</f>
        <v>999:99.99</v>
      </c>
    </row>
    <row r="194" spans="1:7">
      <c r="A194" t="str">
        <f>IF(申込一覧表!L34="","",申込一覧表!Z34)</f>
        <v/>
      </c>
      <c r="B194" t="str">
        <f>IF(A194="","",申込一覧表!AJ34)</f>
        <v/>
      </c>
      <c r="C194" t="str">
        <f>IF(A194="","",申込一覧表!AN34)</f>
        <v/>
      </c>
      <c r="D194" t="str">
        <f>申込一覧表!AC34</f>
        <v/>
      </c>
      <c r="E194">
        <v>0</v>
      </c>
      <c r="F194">
        <v>0</v>
      </c>
      <c r="G194" t="str">
        <f>申込一覧表!AS34</f>
        <v>999:99.99</v>
      </c>
    </row>
    <row r="195" spans="1:7">
      <c r="A195" t="str">
        <f>IF(申込一覧表!L35="","",申込一覧表!Z35)</f>
        <v/>
      </c>
      <c r="B195" t="str">
        <f>IF(A195="","",申込一覧表!AJ35)</f>
        <v/>
      </c>
      <c r="C195" t="str">
        <f>IF(A195="","",申込一覧表!AN35)</f>
        <v/>
      </c>
      <c r="D195" t="str">
        <f>申込一覧表!AC35</f>
        <v/>
      </c>
      <c r="E195">
        <v>0</v>
      </c>
      <c r="F195">
        <v>0</v>
      </c>
      <c r="G195" t="str">
        <f>申込一覧表!AS35</f>
        <v>999:99.99</v>
      </c>
    </row>
    <row r="196" spans="1:7">
      <c r="A196" t="str">
        <f>IF(申込一覧表!L36="","",申込一覧表!Z36)</f>
        <v/>
      </c>
      <c r="B196" t="str">
        <f>IF(A196="","",申込一覧表!AJ36)</f>
        <v/>
      </c>
      <c r="C196" t="str">
        <f>IF(A196="","",申込一覧表!AN36)</f>
        <v/>
      </c>
      <c r="D196" t="str">
        <f>申込一覧表!AC36</f>
        <v/>
      </c>
      <c r="E196">
        <v>0</v>
      </c>
      <c r="F196">
        <v>0</v>
      </c>
      <c r="G196" t="str">
        <f>申込一覧表!AS36</f>
        <v>999:99.99</v>
      </c>
    </row>
    <row r="197" spans="1:7">
      <c r="A197" t="str">
        <f>IF(申込一覧表!L37="","",申込一覧表!Z37)</f>
        <v/>
      </c>
      <c r="B197" t="str">
        <f>IF(A197="","",申込一覧表!AJ37)</f>
        <v/>
      </c>
      <c r="C197" t="str">
        <f>IF(A197="","",申込一覧表!AN37)</f>
        <v/>
      </c>
      <c r="D197" t="str">
        <f>申込一覧表!AC37</f>
        <v/>
      </c>
      <c r="E197">
        <v>0</v>
      </c>
      <c r="F197">
        <v>0</v>
      </c>
      <c r="G197" t="str">
        <f>申込一覧表!AS37</f>
        <v>999:99.99</v>
      </c>
    </row>
    <row r="198" spans="1:7">
      <c r="A198" t="str">
        <f>IF(申込一覧表!L38="","",申込一覧表!Z38)</f>
        <v/>
      </c>
      <c r="B198" t="str">
        <f>IF(A198="","",申込一覧表!AJ38)</f>
        <v/>
      </c>
      <c r="C198" t="str">
        <f>IF(A198="","",申込一覧表!AN38)</f>
        <v/>
      </c>
      <c r="D198" t="str">
        <f>申込一覧表!AC38</f>
        <v/>
      </c>
      <c r="E198">
        <v>0</v>
      </c>
      <c r="F198">
        <v>0</v>
      </c>
      <c r="G198" t="str">
        <f>申込一覧表!AS38</f>
        <v>999:99.99</v>
      </c>
    </row>
    <row r="199" spans="1:7">
      <c r="A199" t="str">
        <f>IF(申込一覧表!L39="","",申込一覧表!Z39)</f>
        <v/>
      </c>
      <c r="B199" t="str">
        <f>IF(A199="","",申込一覧表!AJ39)</f>
        <v/>
      </c>
      <c r="C199" t="str">
        <f>IF(A199="","",申込一覧表!AN39)</f>
        <v/>
      </c>
      <c r="D199" t="str">
        <f>申込一覧表!AC39</f>
        <v/>
      </c>
      <c r="E199">
        <v>0</v>
      </c>
      <c r="F199">
        <v>0</v>
      </c>
      <c r="G199" t="str">
        <f>申込一覧表!AS39</f>
        <v>999:99.99</v>
      </c>
    </row>
    <row r="200" spans="1:7">
      <c r="A200" t="str">
        <f>IF(申込一覧表!L40="","",申込一覧表!Z40)</f>
        <v/>
      </c>
      <c r="B200" t="str">
        <f>IF(A200="","",申込一覧表!AJ40)</f>
        <v/>
      </c>
      <c r="C200" t="str">
        <f>IF(A200="","",申込一覧表!AN40)</f>
        <v/>
      </c>
      <c r="D200" t="str">
        <f>申込一覧表!AC40</f>
        <v/>
      </c>
      <c r="E200">
        <v>0</v>
      </c>
      <c r="F200">
        <v>0</v>
      </c>
      <c r="G200" t="str">
        <f>申込一覧表!AS40</f>
        <v>999:99.99</v>
      </c>
    </row>
    <row r="201" spans="1:7">
      <c r="A201" t="str">
        <f>IF(申込一覧表!L41="","",申込一覧表!Z41)</f>
        <v/>
      </c>
      <c r="B201" t="str">
        <f>IF(A201="","",申込一覧表!AJ41)</f>
        <v/>
      </c>
      <c r="C201" t="str">
        <f>IF(A201="","",申込一覧表!AN41)</f>
        <v/>
      </c>
      <c r="D201" t="str">
        <f>申込一覧表!AC41</f>
        <v/>
      </c>
      <c r="E201">
        <v>0</v>
      </c>
      <c r="F201">
        <v>0</v>
      </c>
      <c r="G201" t="str">
        <f>申込一覧表!AS41</f>
        <v>999:99.99</v>
      </c>
    </row>
    <row r="202" spans="1:7">
      <c r="A202" t="str">
        <f>IF(申込一覧表!L42="","",申込一覧表!Z42)</f>
        <v/>
      </c>
      <c r="B202" t="str">
        <f>IF(A202="","",申込一覧表!AJ42)</f>
        <v/>
      </c>
      <c r="C202" t="str">
        <f>IF(A202="","",申込一覧表!AN42)</f>
        <v/>
      </c>
      <c r="D202" t="str">
        <f>申込一覧表!AC42</f>
        <v/>
      </c>
      <c r="E202">
        <v>0</v>
      </c>
      <c r="F202">
        <v>0</v>
      </c>
      <c r="G202" t="str">
        <f>申込一覧表!AS42</f>
        <v>999:99.99</v>
      </c>
    </row>
    <row r="203" spans="1:7">
      <c r="A203" t="str">
        <f>IF(申込一覧表!L43="","",申込一覧表!Z43)</f>
        <v/>
      </c>
      <c r="B203" t="str">
        <f>IF(A203="","",申込一覧表!AJ43)</f>
        <v/>
      </c>
      <c r="C203" t="str">
        <f>IF(A203="","",申込一覧表!AN43)</f>
        <v/>
      </c>
      <c r="D203" t="str">
        <f>申込一覧表!AC43</f>
        <v/>
      </c>
      <c r="E203">
        <v>0</v>
      </c>
      <c r="F203">
        <v>0</v>
      </c>
      <c r="G203" t="str">
        <f>申込一覧表!AS43</f>
        <v>999:99.99</v>
      </c>
    </row>
    <row r="204" spans="1:7">
      <c r="A204" t="str">
        <f>IF(申込一覧表!L44="","",申込一覧表!Z44)</f>
        <v/>
      </c>
      <c r="B204" t="str">
        <f>IF(A204="","",申込一覧表!AJ44)</f>
        <v/>
      </c>
      <c r="C204" t="str">
        <f>IF(A204="","",申込一覧表!AN44)</f>
        <v/>
      </c>
      <c r="D204" t="str">
        <f>申込一覧表!AC44</f>
        <v/>
      </c>
      <c r="E204">
        <v>0</v>
      </c>
      <c r="F204">
        <v>0</v>
      </c>
      <c r="G204" t="str">
        <f>申込一覧表!AS44</f>
        <v>999:99.99</v>
      </c>
    </row>
    <row r="205" spans="1:7">
      <c r="A205" s="118" t="str">
        <f>IF(申込一覧表!L45="","",申込一覧表!Z45)</f>
        <v/>
      </c>
      <c r="B205" s="118" t="str">
        <f>IF(A205="","",申込一覧表!AJ45)</f>
        <v/>
      </c>
      <c r="C205" s="118" t="str">
        <f>IF(A205="","",申込一覧表!AN45)</f>
        <v/>
      </c>
      <c r="D205" s="118" t="str">
        <f>申込一覧表!AC45</f>
        <v/>
      </c>
      <c r="E205" s="118">
        <v>0</v>
      </c>
      <c r="F205" s="118">
        <v>0</v>
      </c>
      <c r="G205" s="118" t="str">
        <f>申込一覧表!AS45</f>
        <v>999:99.99</v>
      </c>
    </row>
    <row r="207" spans="1:7">
      <c r="A207" s="118"/>
      <c r="B207" s="118"/>
      <c r="C207" s="118"/>
      <c r="D207" s="118"/>
      <c r="E207" s="118"/>
      <c r="F207" s="118"/>
      <c r="G207" s="118"/>
    </row>
    <row r="208" spans="1:7">
      <c r="A208" t="str">
        <f>IF(申込一覧表!L48="","",申込一覧表!Z48)</f>
        <v/>
      </c>
      <c r="B208" t="str">
        <f>IF(A208="","",申込一覧表!AJ48)</f>
        <v/>
      </c>
      <c r="C208" t="str">
        <f>IF(A208="","",申込一覧表!AN48)</f>
        <v/>
      </c>
      <c r="D208" t="str">
        <f>申込一覧表!AC48</f>
        <v/>
      </c>
      <c r="E208">
        <v>0</v>
      </c>
      <c r="F208">
        <v>5</v>
      </c>
      <c r="G208" t="str">
        <f>申込一覧表!AS48</f>
        <v>999:99.99</v>
      </c>
    </row>
    <row r="209" spans="1:7">
      <c r="A209" t="str">
        <f>IF(申込一覧表!L49="","",申込一覧表!Z49)</f>
        <v/>
      </c>
      <c r="B209" t="str">
        <f>IF(A209="","",申込一覧表!AJ49)</f>
        <v/>
      </c>
      <c r="C209" t="str">
        <f>IF(A209="","",申込一覧表!AN49)</f>
        <v/>
      </c>
      <c r="D209" t="str">
        <f>申込一覧表!AC49</f>
        <v/>
      </c>
      <c r="E209">
        <v>0</v>
      </c>
      <c r="F209">
        <v>5</v>
      </c>
      <c r="G209" t="str">
        <f>申込一覧表!AS49</f>
        <v>999:99.99</v>
      </c>
    </row>
    <row r="210" spans="1:7">
      <c r="A210" t="str">
        <f>IF(申込一覧表!L50="","",申込一覧表!Z50)</f>
        <v/>
      </c>
      <c r="B210" t="str">
        <f>IF(A210="","",申込一覧表!AJ50)</f>
        <v/>
      </c>
      <c r="C210" t="str">
        <f>IF(A210="","",申込一覧表!AN50)</f>
        <v/>
      </c>
      <c r="D210" t="str">
        <f>申込一覧表!AC50</f>
        <v/>
      </c>
      <c r="E210">
        <v>0</v>
      </c>
      <c r="F210">
        <v>5</v>
      </c>
      <c r="G210" t="str">
        <f>申込一覧表!AS50</f>
        <v>999:99.99</v>
      </c>
    </row>
    <row r="211" spans="1:7">
      <c r="A211" t="str">
        <f>IF(申込一覧表!L51="","",申込一覧表!Z51)</f>
        <v/>
      </c>
      <c r="B211" t="str">
        <f>IF(A211="","",申込一覧表!AJ51)</f>
        <v/>
      </c>
      <c r="C211" t="str">
        <f>IF(A211="","",申込一覧表!AN51)</f>
        <v/>
      </c>
      <c r="D211" t="str">
        <f>申込一覧表!AC51</f>
        <v/>
      </c>
      <c r="E211">
        <v>0</v>
      </c>
      <c r="F211">
        <v>5</v>
      </c>
      <c r="G211" t="str">
        <f>申込一覧表!AS51</f>
        <v>999:99.99</v>
      </c>
    </row>
    <row r="212" spans="1:7">
      <c r="A212" t="str">
        <f>IF(申込一覧表!L52="","",申込一覧表!Z52)</f>
        <v/>
      </c>
      <c r="B212" t="str">
        <f>IF(A212="","",申込一覧表!AJ52)</f>
        <v/>
      </c>
      <c r="C212" t="str">
        <f>IF(A212="","",申込一覧表!AN52)</f>
        <v/>
      </c>
      <c r="D212" t="str">
        <f>申込一覧表!AC52</f>
        <v/>
      </c>
      <c r="E212">
        <v>0</v>
      </c>
      <c r="F212">
        <v>5</v>
      </c>
      <c r="G212" t="str">
        <f>申込一覧表!AS52</f>
        <v>999:99.99</v>
      </c>
    </row>
    <row r="213" spans="1:7">
      <c r="A213" t="str">
        <f>IF(申込一覧表!L53="","",申込一覧表!Z53)</f>
        <v/>
      </c>
      <c r="B213" t="str">
        <f>IF(A213="","",申込一覧表!AJ53)</f>
        <v/>
      </c>
      <c r="C213" t="str">
        <f>IF(A213="","",申込一覧表!AN53)</f>
        <v/>
      </c>
      <c r="D213" t="str">
        <f>申込一覧表!AC53</f>
        <v/>
      </c>
      <c r="E213">
        <v>0</v>
      </c>
      <c r="F213">
        <v>5</v>
      </c>
      <c r="G213" t="str">
        <f>申込一覧表!AS53</f>
        <v>999:99.99</v>
      </c>
    </row>
    <row r="214" spans="1:7">
      <c r="A214" t="str">
        <f>IF(申込一覧表!L54="","",申込一覧表!Z54)</f>
        <v/>
      </c>
      <c r="B214" t="str">
        <f>IF(A214="","",申込一覧表!AJ54)</f>
        <v/>
      </c>
      <c r="C214" t="str">
        <f>IF(A214="","",申込一覧表!AN54)</f>
        <v/>
      </c>
      <c r="D214" t="str">
        <f>申込一覧表!AC54</f>
        <v/>
      </c>
      <c r="E214">
        <v>0</v>
      </c>
      <c r="F214">
        <v>5</v>
      </c>
      <c r="G214" t="str">
        <f>申込一覧表!AS54</f>
        <v>999:99.99</v>
      </c>
    </row>
    <row r="215" spans="1:7">
      <c r="A215" t="str">
        <f>IF(申込一覧表!L55="","",申込一覧表!Z55)</f>
        <v/>
      </c>
      <c r="B215" t="str">
        <f>IF(A215="","",申込一覧表!AJ55)</f>
        <v/>
      </c>
      <c r="C215" t="str">
        <f>IF(A215="","",申込一覧表!AN55)</f>
        <v/>
      </c>
      <c r="D215" t="str">
        <f>申込一覧表!AC55</f>
        <v/>
      </c>
      <c r="E215">
        <v>0</v>
      </c>
      <c r="F215">
        <v>5</v>
      </c>
      <c r="G215" t="str">
        <f>申込一覧表!AS55</f>
        <v>999:99.99</v>
      </c>
    </row>
    <row r="216" spans="1:7">
      <c r="A216" t="str">
        <f>IF(申込一覧表!L56="","",申込一覧表!Z56)</f>
        <v/>
      </c>
      <c r="B216" t="str">
        <f>IF(A216="","",申込一覧表!AJ56)</f>
        <v/>
      </c>
      <c r="C216" t="str">
        <f>IF(A216="","",申込一覧表!AN56)</f>
        <v/>
      </c>
      <c r="D216" t="str">
        <f>申込一覧表!AC56</f>
        <v/>
      </c>
      <c r="E216">
        <v>0</v>
      </c>
      <c r="F216">
        <v>5</v>
      </c>
      <c r="G216" t="str">
        <f>申込一覧表!AS56</f>
        <v>999:99.99</v>
      </c>
    </row>
    <row r="217" spans="1:7">
      <c r="A217" t="str">
        <f>IF(申込一覧表!L57="","",申込一覧表!Z57)</f>
        <v/>
      </c>
      <c r="B217" t="str">
        <f>IF(A217="","",申込一覧表!AJ57)</f>
        <v/>
      </c>
      <c r="C217" t="str">
        <f>IF(A217="","",申込一覧表!AN57)</f>
        <v/>
      </c>
      <c r="D217" t="str">
        <f>申込一覧表!AC57</f>
        <v/>
      </c>
      <c r="E217">
        <v>0</v>
      </c>
      <c r="F217">
        <v>5</v>
      </c>
      <c r="G217" t="str">
        <f>申込一覧表!AS57</f>
        <v>999:99.99</v>
      </c>
    </row>
    <row r="218" spans="1:7">
      <c r="A218" t="str">
        <f>IF(申込一覧表!L58="","",申込一覧表!Z58)</f>
        <v/>
      </c>
      <c r="B218" t="str">
        <f>IF(A218="","",申込一覧表!AJ58)</f>
        <v/>
      </c>
      <c r="C218" t="str">
        <f>IF(A218="","",申込一覧表!AN58)</f>
        <v/>
      </c>
      <c r="D218" t="str">
        <f>申込一覧表!AC58</f>
        <v/>
      </c>
      <c r="E218">
        <v>0</v>
      </c>
      <c r="F218">
        <v>5</v>
      </c>
      <c r="G218" t="str">
        <f>申込一覧表!AS58</f>
        <v>999:99.99</v>
      </c>
    </row>
    <row r="219" spans="1:7">
      <c r="A219" t="str">
        <f>IF(申込一覧表!L59="","",申込一覧表!Z59)</f>
        <v/>
      </c>
      <c r="B219" t="str">
        <f>IF(A219="","",申込一覧表!AJ59)</f>
        <v/>
      </c>
      <c r="C219" t="str">
        <f>IF(A219="","",申込一覧表!AN59)</f>
        <v/>
      </c>
      <c r="D219" t="str">
        <f>申込一覧表!AC59</f>
        <v/>
      </c>
      <c r="E219">
        <v>0</v>
      </c>
      <c r="F219">
        <v>5</v>
      </c>
      <c r="G219" t="str">
        <f>申込一覧表!AS59</f>
        <v>999:99.99</v>
      </c>
    </row>
    <row r="220" spans="1:7">
      <c r="A220" t="str">
        <f>IF(申込一覧表!L60="","",申込一覧表!Z60)</f>
        <v/>
      </c>
      <c r="B220" t="str">
        <f>IF(A220="","",申込一覧表!AJ60)</f>
        <v/>
      </c>
      <c r="C220" t="str">
        <f>IF(A220="","",申込一覧表!AN60)</f>
        <v/>
      </c>
      <c r="D220" t="str">
        <f>申込一覧表!AC60</f>
        <v/>
      </c>
      <c r="E220">
        <v>0</v>
      </c>
      <c r="F220">
        <v>5</v>
      </c>
      <c r="G220" t="str">
        <f>申込一覧表!AS60</f>
        <v>999:99.99</v>
      </c>
    </row>
    <row r="221" spans="1:7">
      <c r="A221" t="str">
        <f>IF(申込一覧表!L61="","",申込一覧表!Z61)</f>
        <v/>
      </c>
      <c r="B221" t="str">
        <f>IF(A221="","",申込一覧表!AJ61)</f>
        <v/>
      </c>
      <c r="C221" t="str">
        <f>IF(A221="","",申込一覧表!AN61)</f>
        <v/>
      </c>
      <c r="D221" t="str">
        <f>申込一覧表!AC61</f>
        <v/>
      </c>
      <c r="E221">
        <v>0</v>
      </c>
      <c r="F221">
        <v>5</v>
      </c>
      <c r="G221" t="str">
        <f>申込一覧表!AS61</f>
        <v>999:99.99</v>
      </c>
    </row>
    <row r="222" spans="1:7">
      <c r="A222" t="str">
        <f>IF(申込一覧表!L62="","",申込一覧表!Z62)</f>
        <v/>
      </c>
      <c r="B222" t="str">
        <f>IF(A222="","",申込一覧表!AJ62)</f>
        <v/>
      </c>
      <c r="C222" t="str">
        <f>IF(A222="","",申込一覧表!AN62)</f>
        <v/>
      </c>
      <c r="D222" t="str">
        <f>申込一覧表!AC62</f>
        <v/>
      </c>
      <c r="E222">
        <v>0</v>
      </c>
      <c r="F222">
        <v>5</v>
      </c>
      <c r="G222" t="str">
        <f>申込一覧表!AS62</f>
        <v>999:99.99</v>
      </c>
    </row>
    <row r="223" spans="1:7">
      <c r="A223" t="str">
        <f>IF(申込一覧表!L63="","",申込一覧表!Z63)</f>
        <v/>
      </c>
      <c r="B223" t="str">
        <f>IF(A223="","",申込一覧表!AJ63)</f>
        <v/>
      </c>
      <c r="C223" t="str">
        <f>IF(A223="","",申込一覧表!AN63)</f>
        <v/>
      </c>
      <c r="D223" t="str">
        <f>申込一覧表!AC63</f>
        <v/>
      </c>
      <c r="E223">
        <v>0</v>
      </c>
      <c r="F223">
        <v>5</v>
      </c>
      <c r="G223" t="str">
        <f>申込一覧表!AS63</f>
        <v>999:99.99</v>
      </c>
    </row>
    <row r="224" spans="1:7">
      <c r="A224" t="str">
        <f>IF(申込一覧表!L64="","",申込一覧表!Z64)</f>
        <v/>
      </c>
      <c r="B224" t="str">
        <f>IF(A224="","",申込一覧表!AJ64)</f>
        <v/>
      </c>
      <c r="C224" t="str">
        <f>IF(A224="","",申込一覧表!AN64)</f>
        <v/>
      </c>
      <c r="D224" t="str">
        <f>申込一覧表!AC64</f>
        <v/>
      </c>
      <c r="E224">
        <v>0</v>
      </c>
      <c r="F224">
        <v>5</v>
      </c>
      <c r="G224" t="str">
        <f>申込一覧表!AS64</f>
        <v>999:99.99</v>
      </c>
    </row>
    <row r="225" spans="1:7">
      <c r="A225" t="str">
        <f>IF(申込一覧表!L65="","",申込一覧表!Z65)</f>
        <v/>
      </c>
      <c r="B225" t="str">
        <f>IF(A225="","",申込一覧表!AJ65)</f>
        <v/>
      </c>
      <c r="C225" t="str">
        <f>IF(A225="","",申込一覧表!AN65)</f>
        <v/>
      </c>
      <c r="D225" t="str">
        <f>申込一覧表!AC65</f>
        <v/>
      </c>
      <c r="E225">
        <v>0</v>
      </c>
      <c r="F225">
        <v>5</v>
      </c>
      <c r="G225" t="str">
        <f>申込一覧表!AS65</f>
        <v>999:99.99</v>
      </c>
    </row>
    <row r="226" spans="1:7">
      <c r="A226" t="str">
        <f>IF(申込一覧表!L66="","",申込一覧表!Z66)</f>
        <v/>
      </c>
      <c r="B226" t="str">
        <f>IF(A226="","",申込一覧表!AJ66)</f>
        <v/>
      </c>
      <c r="C226" t="str">
        <f>IF(A226="","",申込一覧表!AN66)</f>
        <v/>
      </c>
      <c r="D226" t="str">
        <f>申込一覧表!AC66</f>
        <v/>
      </c>
      <c r="E226">
        <v>0</v>
      </c>
      <c r="F226">
        <v>5</v>
      </c>
      <c r="G226" t="str">
        <f>申込一覧表!AS66</f>
        <v>999:99.99</v>
      </c>
    </row>
    <row r="227" spans="1:7">
      <c r="A227" t="str">
        <f>IF(申込一覧表!L67="","",申込一覧表!Z67)</f>
        <v/>
      </c>
      <c r="B227" t="str">
        <f>IF(A227="","",申込一覧表!AJ67)</f>
        <v/>
      </c>
      <c r="C227" t="str">
        <f>IF(A227="","",申込一覧表!AN67)</f>
        <v/>
      </c>
      <c r="D227" t="str">
        <f>申込一覧表!AC67</f>
        <v/>
      </c>
      <c r="E227">
        <v>0</v>
      </c>
      <c r="F227">
        <v>5</v>
      </c>
      <c r="G227" t="str">
        <f>申込一覧表!AS67</f>
        <v>999:99.99</v>
      </c>
    </row>
    <row r="228" spans="1:7">
      <c r="A228" t="str">
        <f>IF(申込一覧表!L68="","",申込一覧表!Z68)</f>
        <v/>
      </c>
      <c r="B228" t="str">
        <f>IF(A228="","",申込一覧表!AJ68)</f>
        <v/>
      </c>
      <c r="C228" t="str">
        <f>IF(A228="","",申込一覧表!AN68)</f>
        <v/>
      </c>
      <c r="D228" t="str">
        <f>申込一覧表!AC68</f>
        <v/>
      </c>
      <c r="E228">
        <v>0</v>
      </c>
      <c r="F228">
        <v>5</v>
      </c>
      <c r="G228" t="str">
        <f>申込一覧表!AS68</f>
        <v>999:99.99</v>
      </c>
    </row>
    <row r="229" spans="1:7">
      <c r="A229" t="str">
        <f>IF(申込一覧表!L69="","",申込一覧表!Z69)</f>
        <v/>
      </c>
      <c r="B229" t="str">
        <f>IF(A229="","",申込一覧表!AJ69)</f>
        <v/>
      </c>
      <c r="C229" t="str">
        <f>IF(A229="","",申込一覧表!AN69)</f>
        <v/>
      </c>
      <c r="D229" t="str">
        <f>申込一覧表!AC69</f>
        <v/>
      </c>
      <c r="E229">
        <v>0</v>
      </c>
      <c r="F229">
        <v>5</v>
      </c>
      <c r="G229" t="str">
        <f>申込一覧表!AS69</f>
        <v>999:99.99</v>
      </c>
    </row>
    <row r="230" spans="1:7">
      <c r="A230" t="str">
        <f>IF(申込一覧表!L70="","",申込一覧表!Z70)</f>
        <v/>
      </c>
      <c r="B230" t="str">
        <f>IF(A230="","",申込一覧表!AJ70)</f>
        <v/>
      </c>
      <c r="C230" t="str">
        <f>IF(A230="","",申込一覧表!AN70)</f>
        <v/>
      </c>
      <c r="D230" t="str">
        <f>申込一覧表!AC70</f>
        <v/>
      </c>
      <c r="E230">
        <v>0</v>
      </c>
      <c r="F230">
        <v>5</v>
      </c>
      <c r="G230" t="str">
        <f>申込一覧表!AS70</f>
        <v>999:99.99</v>
      </c>
    </row>
    <row r="231" spans="1:7">
      <c r="A231" t="str">
        <f>IF(申込一覧表!L71="","",申込一覧表!Z71)</f>
        <v/>
      </c>
      <c r="B231" t="str">
        <f>IF(A231="","",申込一覧表!AJ71)</f>
        <v/>
      </c>
      <c r="C231" t="str">
        <f>IF(A231="","",申込一覧表!AN71)</f>
        <v/>
      </c>
      <c r="D231" t="str">
        <f>申込一覧表!AC71</f>
        <v/>
      </c>
      <c r="E231">
        <v>0</v>
      </c>
      <c r="F231">
        <v>5</v>
      </c>
      <c r="G231" t="str">
        <f>申込一覧表!AS71</f>
        <v>999:99.99</v>
      </c>
    </row>
    <row r="232" spans="1:7">
      <c r="A232" t="str">
        <f>IF(申込一覧表!L72="","",申込一覧表!Z72)</f>
        <v/>
      </c>
      <c r="B232" t="str">
        <f>IF(A232="","",申込一覧表!AJ72)</f>
        <v/>
      </c>
      <c r="C232" t="str">
        <f>IF(A232="","",申込一覧表!AN72)</f>
        <v/>
      </c>
      <c r="D232" t="str">
        <f>申込一覧表!AC72</f>
        <v/>
      </c>
      <c r="E232">
        <v>0</v>
      </c>
      <c r="F232">
        <v>5</v>
      </c>
      <c r="G232" t="str">
        <f>申込一覧表!AS72</f>
        <v>999:99.99</v>
      </c>
    </row>
    <row r="233" spans="1:7">
      <c r="A233" t="str">
        <f>IF(申込一覧表!L73="","",申込一覧表!Z73)</f>
        <v/>
      </c>
      <c r="B233" t="str">
        <f>IF(A233="","",申込一覧表!AJ73)</f>
        <v/>
      </c>
      <c r="C233" t="str">
        <f>IF(A233="","",申込一覧表!AN73)</f>
        <v/>
      </c>
      <c r="D233" t="str">
        <f>申込一覧表!AC73</f>
        <v/>
      </c>
      <c r="E233">
        <v>0</v>
      </c>
      <c r="F233">
        <v>5</v>
      </c>
      <c r="G233" t="str">
        <f>申込一覧表!AS73</f>
        <v>999:99.99</v>
      </c>
    </row>
    <row r="234" spans="1:7">
      <c r="A234" t="str">
        <f>IF(申込一覧表!L74="","",申込一覧表!Z74)</f>
        <v/>
      </c>
      <c r="B234" t="str">
        <f>IF(A234="","",申込一覧表!AJ74)</f>
        <v/>
      </c>
      <c r="C234" t="str">
        <f>IF(A234="","",申込一覧表!AN74)</f>
        <v/>
      </c>
      <c r="D234" t="str">
        <f>申込一覧表!AC74</f>
        <v/>
      </c>
      <c r="E234">
        <v>0</v>
      </c>
      <c r="F234">
        <v>5</v>
      </c>
      <c r="G234" t="str">
        <f>申込一覧表!AS74</f>
        <v>999:99.99</v>
      </c>
    </row>
    <row r="235" spans="1:7">
      <c r="A235" t="str">
        <f>IF(申込一覧表!L75="","",申込一覧表!Z75)</f>
        <v/>
      </c>
      <c r="B235" t="str">
        <f>IF(A235="","",申込一覧表!AJ75)</f>
        <v/>
      </c>
      <c r="C235" t="str">
        <f>IF(A235="","",申込一覧表!AN75)</f>
        <v/>
      </c>
      <c r="D235" t="str">
        <f>申込一覧表!AC75</f>
        <v/>
      </c>
      <c r="E235">
        <v>0</v>
      </c>
      <c r="F235">
        <v>5</v>
      </c>
      <c r="G235" t="str">
        <f>申込一覧表!AS75</f>
        <v>999:99.99</v>
      </c>
    </row>
    <row r="236" spans="1:7">
      <c r="A236" t="str">
        <f>IF(申込一覧表!L76="","",申込一覧表!Z76)</f>
        <v/>
      </c>
      <c r="B236" t="str">
        <f>IF(A236="","",申込一覧表!AJ76)</f>
        <v/>
      </c>
      <c r="C236" t="str">
        <f>IF(A236="","",申込一覧表!AN76)</f>
        <v/>
      </c>
      <c r="D236" t="str">
        <f>申込一覧表!AC76</f>
        <v/>
      </c>
      <c r="E236">
        <v>0</v>
      </c>
      <c r="F236">
        <v>5</v>
      </c>
      <c r="G236" t="str">
        <f>申込一覧表!AS76</f>
        <v>999:99.99</v>
      </c>
    </row>
    <row r="237" spans="1:7">
      <c r="A237" t="str">
        <f>IF(申込一覧表!L77="","",申込一覧表!Z77)</f>
        <v/>
      </c>
      <c r="B237" t="str">
        <f>IF(A237="","",申込一覧表!AJ77)</f>
        <v/>
      </c>
      <c r="C237" t="str">
        <f>IF(A237="","",申込一覧表!AN77)</f>
        <v/>
      </c>
      <c r="D237" t="str">
        <f>申込一覧表!AC77</f>
        <v/>
      </c>
      <c r="E237">
        <v>0</v>
      </c>
      <c r="F237">
        <v>5</v>
      </c>
      <c r="G237" t="str">
        <f>申込一覧表!AS77</f>
        <v>999:99.99</v>
      </c>
    </row>
    <row r="238" spans="1:7">
      <c r="A238" t="str">
        <f>IF(申込一覧表!L78="","",申込一覧表!Z78)</f>
        <v/>
      </c>
      <c r="B238" t="str">
        <f>IF(A238="","",申込一覧表!AJ78)</f>
        <v/>
      </c>
      <c r="C238" t="str">
        <f>IF(A238="","",申込一覧表!AN78)</f>
        <v/>
      </c>
      <c r="D238" t="str">
        <f>申込一覧表!AC78</f>
        <v/>
      </c>
      <c r="E238">
        <v>0</v>
      </c>
      <c r="F238">
        <v>5</v>
      </c>
      <c r="G238" t="str">
        <f>申込一覧表!AS78</f>
        <v>999:99.99</v>
      </c>
    </row>
    <row r="239" spans="1:7">
      <c r="A239" t="str">
        <f>IF(申込一覧表!L79="","",申込一覧表!Z79)</f>
        <v/>
      </c>
      <c r="B239" t="str">
        <f>IF(A239="","",申込一覧表!AJ79)</f>
        <v/>
      </c>
      <c r="C239" t="str">
        <f>IF(A239="","",申込一覧表!AN79)</f>
        <v/>
      </c>
      <c r="D239" t="str">
        <f>申込一覧表!AC79</f>
        <v/>
      </c>
      <c r="E239">
        <v>0</v>
      </c>
      <c r="F239">
        <v>5</v>
      </c>
      <c r="G239" t="str">
        <f>申込一覧表!AS79</f>
        <v>999:99.99</v>
      </c>
    </row>
    <row r="240" spans="1:7">
      <c r="A240" t="str">
        <f>IF(申込一覧表!L80="","",申込一覧表!Z80)</f>
        <v/>
      </c>
      <c r="B240" t="str">
        <f>IF(A240="","",申込一覧表!AJ80)</f>
        <v/>
      </c>
      <c r="C240" t="str">
        <f>IF(A240="","",申込一覧表!AN80)</f>
        <v/>
      </c>
      <c r="D240" t="str">
        <f>申込一覧表!AC80</f>
        <v/>
      </c>
      <c r="E240">
        <v>0</v>
      </c>
      <c r="F240">
        <v>5</v>
      </c>
      <c r="G240" t="str">
        <f>申込一覧表!AS80</f>
        <v>999:99.99</v>
      </c>
    </row>
    <row r="241" spans="1:7">
      <c r="A241" t="str">
        <f>IF(申込一覧表!L81="","",申込一覧表!Z81)</f>
        <v/>
      </c>
      <c r="B241" t="str">
        <f>IF(A241="","",申込一覧表!AJ81)</f>
        <v/>
      </c>
      <c r="C241" t="str">
        <f>IF(A241="","",申込一覧表!AN81)</f>
        <v/>
      </c>
      <c r="D241" t="str">
        <f>申込一覧表!AC81</f>
        <v/>
      </c>
      <c r="E241">
        <v>0</v>
      </c>
      <c r="F241">
        <v>5</v>
      </c>
      <c r="G241" t="str">
        <f>申込一覧表!AS81</f>
        <v>999:99.99</v>
      </c>
    </row>
    <row r="242" spans="1:7">
      <c r="A242" t="str">
        <f>IF(申込一覧表!L82="","",申込一覧表!Z82)</f>
        <v/>
      </c>
      <c r="B242" t="str">
        <f>IF(A242="","",申込一覧表!AJ82)</f>
        <v/>
      </c>
      <c r="C242" t="str">
        <f>IF(A242="","",申込一覧表!AN82)</f>
        <v/>
      </c>
      <c r="D242" t="str">
        <f>申込一覧表!AC82</f>
        <v/>
      </c>
      <c r="E242">
        <v>0</v>
      </c>
      <c r="F242">
        <v>5</v>
      </c>
      <c r="G242" t="str">
        <f>申込一覧表!AS82</f>
        <v>999:99.99</v>
      </c>
    </row>
    <row r="243" spans="1:7">
      <c r="A243" t="str">
        <f>IF(申込一覧表!L83="","",申込一覧表!Z83)</f>
        <v/>
      </c>
      <c r="B243" t="str">
        <f>IF(A243="","",申込一覧表!AJ83)</f>
        <v/>
      </c>
      <c r="C243" t="str">
        <f>IF(A243="","",申込一覧表!AN83)</f>
        <v/>
      </c>
      <c r="D243" t="str">
        <f>申込一覧表!AC83</f>
        <v/>
      </c>
      <c r="E243">
        <v>0</v>
      </c>
      <c r="F243">
        <v>5</v>
      </c>
      <c r="G243" t="str">
        <f>申込一覧表!AS83</f>
        <v>999:99.99</v>
      </c>
    </row>
    <row r="244" spans="1:7">
      <c r="A244" t="str">
        <f>IF(申込一覧表!L84="","",申込一覧表!Z84)</f>
        <v/>
      </c>
      <c r="B244" t="str">
        <f>IF(A244="","",申込一覧表!AJ84)</f>
        <v/>
      </c>
      <c r="C244" t="str">
        <f>IF(A244="","",申込一覧表!AN84)</f>
        <v/>
      </c>
      <c r="D244" t="str">
        <f>申込一覧表!AC84</f>
        <v/>
      </c>
      <c r="E244">
        <v>0</v>
      </c>
      <c r="F244">
        <v>5</v>
      </c>
      <c r="G244" t="str">
        <f>申込一覧表!AS84</f>
        <v>999:99.99</v>
      </c>
    </row>
    <row r="245" spans="1:7">
      <c r="A245" t="str">
        <f>IF(申込一覧表!L85="","",申込一覧表!Z85)</f>
        <v/>
      </c>
      <c r="B245" t="str">
        <f>IF(A245="","",申込一覧表!AJ85)</f>
        <v/>
      </c>
      <c r="C245" t="str">
        <f>IF(A245="","",申込一覧表!AN85)</f>
        <v/>
      </c>
      <c r="D245" t="str">
        <f>申込一覧表!AC85</f>
        <v/>
      </c>
      <c r="E245">
        <v>0</v>
      </c>
      <c r="F245">
        <v>5</v>
      </c>
      <c r="G245" t="str">
        <f>申込一覧表!AS85</f>
        <v>999:99.99</v>
      </c>
    </row>
    <row r="246" spans="1:7">
      <c r="A246" t="str">
        <f>IF(申込一覧表!L86="","",申込一覧表!Z86)</f>
        <v/>
      </c>
      <c r="B246" t="str">
        <f>IF(A246="","",申込一覧表!AJ86)</f>
        <v/>
      </c>
      <c r="C246" t="str">
        <f>IF(A246="","",申込一覧表!AN86)</f>
        <v/>
      </c>
      <c r="D246" t="str">
        <f>申込一覧表!AC86</f>
        <v/>
      </c>
      <c r="E246">
        <v>0</v>
      </c>
      <c r="F246">
        <v>5</v>
      </c>
      <c r="G246" t="str">
        <f>申込一覧表!AS86</f>
        <v>999:99.99</v>
      </c>
    </row>
    <row r="247" spans="1:7">
      <c r="A247" s="118" t="str">
        <f>IF(申込一覧表!L87="","",申込一覧表!Z87)</f>
        <v/>
      </c>
      <c r="B247" s="118" t="str">
        <f>IF(A247="","",申込一覧表!AJ87)</f>
        <v/>
      </c>
      <c r="C247" s="118" t="str">
        <f>IF(A247="","",申込一覧表!AN87)</f>
        <v/>
      </c>
      <c r="D247" s="118" t="str">
        <f>申込一覧表!AC87</f>
        <v/>
      </c>
      <c r="E247" s="118">
        <v>0</v>
      </c>
      <c r="F247" s="118">
        <v>5</v>
      </c>
      <c r="G247" s="118" t="str">
        <f>申込一覧表!AS87</f>
        <v>999:99.99</v>
      </c>
    </row>
    <row r="248" spans="1:7">
      <c r="A248" t="str">
        <f>IF(申込一覧表!N6="","",申込一覧表!Z6)</f>
        <v/>
      </c>
      <c r="B248" s="26" t="str">
        <f>IF(A248="","",申込一覧表!AK6)</f>
        <v/>
      </c>
      <c r="C248" s="26" t="str">
        <f>IF(A248="","",申込一覧表!AO6)</f>
        <v/>
      </c>
      <c r="D248" s="26" t="str">
        <f>申込一覧表!AC6</f>
        <v/>
      </c>
      <c r="E248">
        <v>0</v>
      </c>
      <c r="F248">
        <v>0</v>
      </c>
      <c r="G248" t="str">
        <f>申込一覧表!AT6</f>
        <v>999:99.99</v>
      </c>
    </row>
    <row r="249" spans="1:7">
      <c r="A249" t="str">
        <f>IF(申込一覧表!N7="","",申込一覧表!Z7)</f>
        <v/>
      </c>
      <c r="B249" t="str">
        <f>IF(A249="","",申込一覧表!AK7)</f>
        <v/>
      </c>
      <c r="C249" t="str">
        <f>IF(A249="","",申込一覧表!AO7)</f>
        <v/>
      </c>
      <c r="D249" t="str">
        <f>申込一覧表!AC7</f>
        <v/>
      </c>
      <c r="E249">
        <v>0</v>
      </c>
      <c r="F249">
        <v>0</v>
      </c>
      <c r="G249" t="str">
        <f>申込一覧表!AT7</f>
        <v>999:99.99</v>
      </c>
    </row>
    <row r="250" spans="1:7">
      <c r="A250" t="str">
        <f>IF(申込一覧表!N8="","",申込一覧表!Z8)</f>
        <v/>
      </c>
      <c r="B250" t="str">
        <f>IF(A250="","",申込一覧表!AK8)</f>
        <v/>
      </c>
      <c r="C250" t="str">
        <f>IF(A250="","",申込一覧表!AO8)</f>
        <v/>
      </c>
      <c r="D250" t="str">
        <f>申込一覧表!AC8</f>
        <v/>
      </c>
      <c r="E250">
        <v>0</v>
      </c>
      <c r="F250">
        <v>0</v>
      </c>
      <c r="G250" t="str">
        <f>申込一覧表!AT8</f>
        <v>999:99.99</v>
      </c>
    </row>
    <row r="251" spans="1:7">
      <c r="A251" t="str">
        <f>IF(申込一覧表!N9="","",申込一覧表!Z9)</f>
        <v/>
      </c>
      <c r="B251" t="str">
        <f>IF(A251="","",申込一覧表!AK9)</f>
        <v/>
      </c>
      <c r="C251" t="str">
        <f>IF(A251="","",申込一覧表!AO9)</f>
        <v/>
      </c>
      <c r="D251" t="str">
        <f>申込一覧表!AC9</f>
        <v/>
      </c>
      <c r="E251">
        <v>0</v>
      </c>
      <c r="F251">
        <v>0</v>
      </c>
      <c r="G251" t="str">
        <f>申込一覧表!AT9</f>
        <v>999:99.99</v>
      </c>
    </row>
    <row r="252" spans="1:7">
      <c r="A252" t="str">
        <f>IF(申込一覧表!N10="","",申込一覧表!Z10)</f>
        <v/>
      </c>
      <c r="B252" t="str">
        <f>IF(A252="","",申込一覧表!AK10)</f>
        <v/>
      </c>
      <c r="C252" t="str">
        <f>IF(A252="","",申込一覧表!AO10)</f>
        <v/>
      </c>
      <c r="D252" t="str">
        <f>申込一覧表!AC10</f>
        <v/>
      </c>
      <c r="E252">
        <v>0</v>
      </c>
      <c r="F252">
        <v>0</v>
      </c>
      <c r="G252" t="str">
        <f>申込一覧表!AT10</f>
        <v>999:99.99</v>
      </c>
    </row>
    <row r="253" spans="1:7">
      <c r="A253" t="str">
        <f>IF(申込一覧表!N11="","",申込一覧表!Z11)</f>
        <v/>
      </c>
      <c r="B253" t="str">
        <f>IF(A253="","",申込一覧表!AK11)</f>
        <v/>
      </c>
      <c r="C253" t="str">
        <f>IF(A253="","",申込一覧表!AO11)</f>
        <v/>
      </c>
      <c r="D253" t="str">
        <f>申込一覧表!AC11</f>
        <v/>
      </c>
      <c r="E253">
        <v>0</v>
      </c>
      <c r="F253">
        <v>0</v>
      </c>
      <c r="G253" t="str">
        <f>申込一覧表!AT11</f>
        <v>999:99.99</v>
      </c>
    </row>
    <row r="254" spans="1:7">
      <c r="A254" t="str">
        <f>IF(申込一覧表!N12="","",申込一覧表!Z12)</f>
        <v/>
      </c>
      <c r="B254" t="str">
        <f>IF(A254="","",申込一覧表!AK12)</f>
        <v/>
      </c>
      <c r="C254" t="str">
        <f>IF(A254="","",申込一覧表!AO12)</f>
        <v/>
      </c>
      <c r="D254" t="str">
        <f>申込一覧表!AC12</f>
        <v/>
      </c>
      <c r="E254">
        <v>0</v>
      </c>
      <c r="F254">
        <v>0</v>
      </c>
      <c r="G254" t="str">
        <f>申込一覧表!AT12</f>
        <v>999:99.99</v>
      </c>
    </row>
    <row r="255" spans="1:7">
      <c r="A255" t="str">
        <f>IF(申込一覧表!N13="","",申込一覧表!Z13)</f>
        <v/>
      </c>
      <c r="B255" t="str">
        <f>IF(A255="","",申込一覧表!AK13)</f>
        <v/>
      </c>
      <c r="C255" t="str">
        <f>IF(A255="","",申込一覧表!AO13)</f>
        <v/>
      </c>
      <c r="D255" t="str">
        <f>申込一覧表!AC13</f>
        <v/>
      </c>
      <c r="E255">
        <v>0</v>
      </c>
      <c r="F255">
        <v>0</v>
      </c>
      <c r="G255" t="str">
        <f>申込一覧表!AT13</f>
        <v>999:99.99</v>
      </c>
    </row>
    <row r="256" spans="1:7">
      <c r="A256" t="str">
        <f>IF(申込一覧表!N14="","",申込一覧表!Z14)</f>
        <v/>
      </c>
      <c r="B256" t="str">
        <f>IF(A256="","",申込一覧表!AK14)</f>
        <v/>
      </c>
      <c r="C256" t="str">
        <f>IF(A256="","",申込一覧表!AO14)</f>
        <v/>
      </c>
      <c r="D256" t="str">
        <f>申込一覧表!AC14</f>
        <v/>
      </c>
      <c r="E256">
        <v>0</v>
      </c>
      <c r="F256">
        <v>0</v>
      </c>
      <c r="G256" t="str">
        <f>申込一覧表!AT14</f>
        <v>999:99.99</v>
      </c>
    </row>
    <row r="257" spans="1:7">
      <c r="A257" t="str">
        <f>IF(申込一覧表!N15="","",申込一覧表!Z15)</f>
        <v/>
      </c>
      <c r="B257" t="str">
        <f>IF(A257="","",申込一覧表!AK15)</f>
        <v/>
      </c>
      <c r="C257" t="str">
        <f>IF(A257="","",申込一覧表!AO15)</f>
        <v/>
      </c>
      <c r="D257" t="str">
        <f>申込一覧表!AC15</f>
        <v/>
      </c>
      <c r="E257">
        <v>0</v>
      </c>
      <c r="F257">
        <v>0</v>
      </c>
      <c r="G257" t="str">
        <f>申込一覧表!AT15</f>
        <v>999:99.99</v>
      </c>
    </row>
    <row r="258" spans="1:7">
      <c r="A258" t="str">
        <f>IF(申込一覧表!N16="","",申込一覧表!Z16)</f>
        <v/>
      </c>
      <c r="B258" t="str">
        <f>IF(A258="","",申込一覧表!AK16)</f>
        <v/>
      </c>
      <c r="C258" t="str">
        <f>IF(A258="","",申込一覧表!AO16)</f>
        <v/>
      </c>
      <c r="D258" t="str">
        <f>申込一覧表!AC16</f>
        <v/>
      </c>
      <c r="E258">
        <v>0</v>
      </c>
      <c r="F258">
        <v>0</v>
      </c>
      <c r="G258" t="str">
        <f>申込一覧表!AT16</f>
        <v>999:99.99</v>
      </c>
    </row>
    <row r="259" spans="1:7">
      <c r="A259" t="str">
        <f>IF(申込一覧表!N17="","",申込一覧表!Z17)</f>
        <v/>
      </c>
      <c r="B259" t="str">
        <f>IF(A259="","",申込一覧表!AK17)</f>
        <v/>
      </c>
      <c r="C259" t="str">
        <f>IF(A259="","",申込一覧表!AO17)</f>
        <v/>
      </c>
      <c r="D259" t="str">
        <f>申込一覧表!AC17</f>
        <v/>
      </c>
      <c r="E259">
        <v>0</v>
      </c>
      <c r="F259">
        <v>0</v>
      </c>
      <c r="G259" t="str">
        <f>申込一覧表!AT17</f>
        <v>999:99.99</v>
      </c>
    </row>
    <row r="260" spans="1:7">
      <c r="A260" t="str">
        <f>IF(申込一覧表!N18="","",申込一覧表!Z18)</f>
        <v/>
      </c>
      <c r="B260" t="str">
        <f>IF(A260="","",申込一覧表!AK18)</f>
        <v/>
      </c>
      <c r="C260" t="str">
        <f>IF(A260="","",申込一覧表!AO18)</f>
        <v/>
      </c>
      <c r="D260" t="str">
        <f>申込一覧表!AC18</f>
        <v/>
      </c>
      <c r="E260">
        <v>0</v>
      </c>
      <c r="F260">
        <v>0</v>
      </c>
      <c r="G260" t="str">
        <f>申込一覧表!AT18</f>
        <v>999:99.99</v>
      </c>
    </row>
    <row r="261" spans="1:7">
      <c r="A261" t="str">
        <f>IF(申込一覧表!N19="","",申込一覧表!Z19)</f>
        <v/>
      </c>
      <c r="B261" t="str">
        <f>IF(A261="","",申込一覧表!AK19)</f>
        <v/>
      </c>
      <c r="C261" t="str">
        <f>IF(A261="","",申込一覧表!AO19)</f>
        <v/>
      </c>
      <c r="D261" t="str">
        <f>申込一覧表!AC19</f>
        <v/>
      </c>
      <c r="E261">
        <v>0</v>
      </c>
      <c r="F261">
        <v>0</v>
      </c>
      <c r="G261" t="str">
        <f>申込一覧表!AT19</f>
        <v>999:99.99</v>
      </c>
    </row>
    <row r="262" spans="1:7">
      <c r="A262" t="str">
        <f>IF(申込一覧表!N20="","",申込一覧表!Z20)</f>
        <v/>
      </c>
      <c r="B262" t="str">
        <f>IF(A262="","",申込一覧表!AK20)</f>
        <v/>
      </c>
      <c r="C262" t="str">
        <f>IF(A262="","",申込一覧表!AO20)</f>
        <v/>
      </c>
      <c r="D262" t="str">
        <f>申込一覧表!AC20</f>
        <v/>
      </c>
      <c r="E262">
        <v>0</v>
      </c>
      <c r="F262">
        <v>0</v>
      </c>
      <c r="G262" t="str">
        <f>申込一覧表!AT20</f>
        <v>999:99.99</v>
      </c>
    </row>
    <row r="263" spans="1:7">
      <c r="A263" t="str">
        <f>IF(申込一覧表!N21="","",申込一覧表!Z21)</f>
        <v/>
      </c>
      <c r="B263" t="str">
        <f>IF(A263="","",申込一覧表!AK21)</f>
        <v/>
      </c>
      <c r="C263" t="str">
        <f>IF(A263="","",申込一覧表!AO21)</f>
        <v/>
      </c>
      <c r="D263" t="str">
        <f>申込一覧表!AC21</f>
        <v/>
      </c>
      <c r="E263">
        <v>0</v>
      </c>
      <c r="F263">
        <v>0</v>
      </c>
      <c r="G263" t="str">
        <f>申込一覧表!AT21</f>
        <v>999:99.99</v>
      </c>
    </row>
    <row r="264" spans="1:7">
      <c r="A264" t="str">
        <f>IF(申込一覧表!N22="","",申込一覧表!Z22)</f>
        <v/>
      </c>
      <c r="B264" t="str">
        <f>IF(A264="","",申込一覧表!AK22)</f>
        <v/>
      </c>
      <c r="C264" t="str">
        <f>IF(A264="","",申込一覧表!AO22)</f>
        <v/>
      </c>
      <c r="D264" t="str">
        <f>申込一覧表!AC22</f>
        <v/>
      </c>
      <c r="E264">
        <v>0</v>
      </c>
      <c r="F264">
        <v>0</v>
      </c>
      <c r="G264" t="str">
        <f>申込一覧表!AT22</f>
        <v>999:99.99</v>
      </c>
    </row>
    <row r="265" spans="1:7">
      <c r="A265" t="str">
        <f>IF(申込一覧表!N23="","",申込一覧表!Z23)</f>
        <v/>
      </c>
      <c r="B265" t="str">
        <f>IF(A265="","",申込一覧表!AK23)</f>
        <v/>
      </c>
      <c r="C265" t="str">
        <f>IF(A265="","",申込一覧表!AO23)</f>
        <v/>
      </c>
      <c r="D265" t="str">
        <f>申込一覧表!AC23</f>
        <v/>
      </c>
      <c r="E265">
        <v>0</v>
      </c>
      <c r="F265">
        <v>0</v>
      </c>
      <c r="G265" t="str">
        <f>申込一覧表!AT23</f>
        <v>999:99.99</v>
      </c>
    </row>
    <row r="266" spans="1:7">
      <c r="A266" t="str">
        <f>IF(申込一覧表!N24="","",申込一覧表!Z24)</f>
        <v/>
      </c>
      <c r="B266" t="str">
        <f>IF(A266="","",申込一覧表!AK24)</f>
        <v/>
      </c>
      <c r="C266" t="str">
        <f>IF(A266="","",申込一覧表!AO24)</f>
        <v/>
      </c>
      <c r="D266" t="str">
        <f>申込一覧表!AC24</f>
        <v/>
      </c>
      <c r="E266">
        <v>0</v>
      </c>
      <c r="F266">
        <v>0</v>
      </c>
      <c r="G266" t="str">
        <f>申込一覧表!AT24</f>
        <v>999:99.99</v>
      </c>
    </row>
    <row r="267" spans="1:7">
      <c r="A267" t="str">
        <f>IF(申込一覧表!N25="","",申込一覧表!Z25)</f>
        <v/>
      </c>
      <c r="B267" t="str">
        <f>IF(A267="","",申込一覧表!AK25)</f>
        <v/>
      </c>
      <c r="C267" t="str">
        <f>IF(A267="","",申込一覧表!AO25)</f>
        <v/>
      </c>
      <c r="D267" t="str">
        <f>申込一覧表!AC25</f>
        <v/>
      </c>
      <c r="E267">
        <v>0</v>
      </c>
      <c r="F267">
        <v>0</v>
      </c>
      <c r="G267" t="str">
        <f>申込一覧表!AT25</f>
        <v>999:99.99</v>
      </c>
    </row>
    <row r="268" spans="1:7">
      <c r="A268" t="str">
        <f>IF(申込一覧表!N26="","",申込一覧表!Z26)</f>
        <v/>
      </c>
      <c r="B268" t="str">
        <f>IF(A268="","",申込一覧表!AK26)</f>
        <v/>
      </c>
      <c r="C268" t="str">
        <f>IF(A268="","",申込一覧表!AO26)</f>
        <v/>
      </c>
      <c r="D268" t="str">
        <f>申込一覧表!AC26</f>
        <v/>
      </c>
      <c r="E268">
        <v>0</v>
      </c>
      <c r="F268">
        <v>0</v>
      </c>
      <c r="G268" t="str">
        <f>申込一覧表!AT26</f>
        <v>999:99.99</v>
      </c>
    </row>
    <row r="269" spans="1:7">
      <c r="A269" t="str">
        <f>IF(申込一覧表!N27="","",申込一覧表!Z27)</f>
        <v/>
      </c>
      <c r="B269" t="str">
        <f>IF(A269="","",申込一覧表!AK27)</f>
        <v/>
      </c>
      <c r="C269" t="str">
        <f>IF(A269="","",申込一覧表!AO27)</f>
        <v/>
      </c>
      <c r="D269" t="str">
        <f>申込一覧表!AC27</f>
        <v/>
      </c>
      <c r="E269">
        <v>0</v>
      </c>
      <c r="F269">
        <v>0</v>
      </c>
      <c r="G269" t="str">
        <f>申込一覧表!AT27</f>
        <v>999:99.99</v>
      </c>
    </row>
    <row r="270" spans="1:7">
      <c r="A270" t="str">
        <f>IF(申込一覧表!N28="","",申込一覧表!Z28)</f>
        <v/>
      </c>
      <c r="B270" t="str">
        <f>IF(A270="","",申込一覧表!AK28)</f>
        <v/>
      </c>
      <c r="C270" t="str">
        <f>IF(A270="","",申込一覧表!AO28)</f>
        <v/>
      </c>
      <c r="D270" t="str">
        <f>申込一覧表!AC28</f>
        <v/>
      </c>
      <c r="E270">
        <v>0</v>
      </c>
      <c r="F270">
        <v>0</v>
      </c>
      <c r="G270" t="str">
        <f>申込一覧表!AT28</f>
        <v>999:99.99</v>
      </c>
    </row>
    <row r="271" spans="1:7">
      <c r="A271" t="str">
        <f>IF(申込一覧表!N29="","",申込一覧表!Z29)</f>
        <v/>
      </c>
      <c r="B271" t="str">
        <f>IF(A271="","",申込一覧表!AK29)</f>
        <v/>
      </c>
      <c r="C271" t="str">
        <f>IF(A271="","",申込一覧表!AO29)</f>
        <v/>
      </c>
      <c r="D271" t="str">
        <f>申込一覧表!AC29</f>
        <v/>
      </c>
      <c r="E271">
        <v>0</v>
      </c>
      <c r="F271">
        <v>0</v>
      </c>
      <c r="G271" t="str">
        <f>申込一覧表!AT29</f>
        <v>999:99.99</v>
      </c>
    </row>
    <row r="272" spans="1:7">
      <c r="A272" t="str">
        <f>IF(申込一覧表!N30="","",申込一覧表!Z30)</f>
        <v/>
      </c>
      <c r="B272" t="str">
        <f>IF(A272="","",申込一覧表!AK30)</f>
        <v/>
      </c>
      <c r="C272" t="str">
        <f>IF(A272="","",申込一覧表!AO30)</f>
        <v/>
      </c>
      <c r="D272" t="str">
        <f>申込一覧表!AC30</f>
        <v/>
      </c>
      <c r="E272">
        <v>0</v>
      </c>
      <c r="F272">
        <v>0</v>
      </c>
      <c r="G272" t="str">
        <f>申込一覧表!AT30</f>
        <v>999:99.99</v>
      </c>
    </row>
    <row r="273" spans="1:7">
      <c r="A273" t="str">
        <f>IF(申込一覧表!N31="","",申込一覧表!Z31)</f>
        <v/>
      </c>
      <c r="B273" t="str">
        <f>IF(A273="","",申込一覧表!AK31)</f>
        <v/>
      </c>
      <c r="C273" t="str">
        <f>IF(A273="","",申込一覧表!AO31)</f>
        <v/>
      </c>
      <c r="D273" t="str">
        <f>申込一覧表!AC31</f>
        <v/>
      </c>
      <c r="E273">
        <v>0</v>
      </c>
      <c r="F273">
        <v>0</v>
      </c>
      <c r="G273" t="str">
        <f>申込一覧表!AT31</f>
        <v>999:99.99</v>
      </c>
    </row>
    <row r="274" spans="1:7">
      <c r="A274" t="str">
        <f>IF(申込一覧表!N32="","",申込一覧表!Z32)</f>
        <v/>
      </c>
      <c r="B274" t="str">
        <f>IF(A274="","",申込一覧表!AK32)</f>
        <v/>
      </c>
      <c r="C274" t="str">
        <f>IF(A274="","",申込一覧表!AO32)</f>
        <v/>
      </c>
      <c r="D274" t="str">
        <f>申込一覧表!AC32</f>
        <v/>
      </c>
      <c r="E274">
        <v>0</v>
      </c>
      <c r="F274">
        <v>0</v>
      </c>
      <c r="G274" t="str">
        <f>申込一覧表!AT32</f>
        <v>999:99.99</v>
      </c>
    </row>
    <row r="275" spans="1:7">
      <c r="A275" t="str">
        <f>IF(申込一覧表!N33="","",申込一覧表!Z33)</f>
        <v/>
      </c>
      <c r="B275" t="str">
        <f>IF(A275="","",申込一覧表!AK33)</f>
        <v/>
      </c>
      <c r="C275" t="str">
        <f>IF(A275="","",申込一覧表!AO33)</f>
        <v/>
      </c>
      <c r="D275" t="str">
        <f>申込一覧表!AC33</f>
        <v/>
      </c>
      <c r="E275">
        <v>0</v>
      </c>
      <c r="F275">
        <v>0</v>
      </c>
      <c r="G275" t="str">
        <f>申込一覧表!AT33</f>
        <v>999:99.99</v>
      </c>
    </row>
    <row r="276" spans="1:7">
      <c r="A276" t="str">
        <f>IF(申込一覧表!N34="","",申込一覧表!Z34)</f>
        <v/>
      </c>
      <c r="B276" t="str">
        <f>IF(A276="","",申込一覧表!AK34)</f>
        <v/>
      </c>
      <c r="C276" t="str">
        <f>IF(A276="","",申込一覧表!AO34)</f>
        <v/>
      </c>
      <c r="D276" t="str">
        <f>申込一覧表!AC34</f>
        <v/>
      </c>
      <c r="E276">
        <v>0</v>
      </c>
      <c r="F276">
        <v>0</v>
      </c>
      <c r="G276" t="str">
        <f>申込一覧表!AT34</f>
        <v>999:99.99</v>
      </c>
    </row>
    <row r="277" spans="1:7">
      <c r="A277" t="str">
        <f>IF(申込一覧表!N35="","",申込一覧表!Z35)</f>
        <v/>
      </c>
      <c r="B277" t="str">
        <f>IF(A277="","",申込一覧表!AK35)</f>
        <v/>
      </c>
      <c r="C277" t="str">
        <f>IF(A277="","",申込一覧表!AO35)</f>
        <v/>
      </c>
      <c r="D277" t="str">
        <f>申込一覧表!AC35</f>
        <v/>
      </c>
      <c r="E277">
        <v>0</v>
      </c>
      <c r="F277">
        <v>0</v>
      </c>
      <c r="G277" t="str">
        <f>申込一覧表!AT35</f>
        <v>999:99.99</v>
      </c>
    </row>
    <row r="278" spans="1:7">
      <c r="A278" t="str">
        <f>IF(申込一覧表!N36="","",申込一覧表!Z36)</f>
        <v/>
      </c>
      <c r="B278" t="str">
        <f>IF(A278="","",申込一覧表!AK36)</f>
        <v/>
      </c>
      <c r="C278" t="str">
        <f>IF(A278="","",申込一覧表!AO36)</f>
        <v/>
      </c>
      <c r="D278" t="str">
        <f>申込一覧表!AC36</f>
        <v/>
      </c>
      <c r="E278">
        <v>0</v>
      </c>
      <c r="F278">
        <v>0</v>
      </c>
      <c r="G278" t="str">
        <f>申込一覧表!AT36</f>
        <v>999:99.99</v>
      </c>
    </row>
    <row r="279" spans="1:7">
      <c r="A279" t="str">
        <f>IF(申込一覧表!N37="","",申込一覧表!Z37)</f>
        <v/>
      </c>
      <c r="B279" t="str">
        <f>IF(A279="","",申込一覧表!AK37)</f>
        <v/>
      </c>
      <c r="C279" t="str">
        <f>IF(A279="","",申込一覧表!AO37)</f>
        <v/>
      </c>
      <c r="D279" t="str">
        <f>申込一覧表!AC37</f>
        <v/>
      </c>
      <c r="E279">
        <v>0</v>
      </c>
      <c r="F279">
        <v>0</v>
      </c>
      <c r="G279" t="str">
        <f>申込一覧表!AT37</f>
        <v>999:99.99</v>
      </c>
    </row>
    <row r="280" spans="1:7">
      <c r="A280" t="str">
        <f>IF(申込一覧表!N38="","",申込一覧表!Z38)</f>
        <v/>
      </c>
      <c r="B280" t="str">
        <f>IF(A280="","",申込一覧表!AK38)</f>
        <v/>
      </c>
      <c r="C280" t="str">
        <f>IF(A280="","",申込一覧表!AO38)</f>
        <v/>
      </c>
      <c r="D280" t="str">
        <f>申込一覧表!AC38</f>
        <v/>
      </c>
      <c r="E280">
        <v>0</v>
      </c>
      <c r="F280">
        <v>0</v>
      </c>
      <c r="G280" t="str">
        <f>申込一覧表!AT38</f>
        <v>999:99.99</v>
      </c>
    </row>
    <row r="281" spans="1:7">
      <c r="A281" t="str">
        <f>IF(申込一覧表!N39="","",申込一覧表!Z39)</f>
        <v/>
      </c>
      <c r="B281" t="str">
        <f>IF(A281="","",申込一覧表!AK39)</f>
        <v/>
      </c>
      <c r="C281" t="str">
        <f>IF(A281="","",申込一覧表!AO39)</f>
        <v/>
      </c>
      <c r="D281" t="str">
        <f>申込一覧表!AC39</f>
        <v/>
      </c>
      <c r="E281">
        <v>0</v>
      </c>
      <c r="F281">
        <v>0</v>
      </c>
      <c r="G281" t="str">
        <f>申込一覧表!AT39</f>
        <v>999:99.99</v>
      </c>
    </row>
    <row r="282" spans="1:7">
      <c r="A282" t="str">
        <f>IF(申込一覧表!N40="","",申込一覧表!Z40)</f>
        <v/>
      </c>
      <c r="B282" t="str">
        <f>IF(A282="","",申込一覧表!AK40)</f>
        <v/>
      </c>
      <c r="C282" t="str">
        <f>IF(A282="","",申込一覧表!AO40)</f>
        <v/>
      </c>
      <c r="D282" t="str">
        <f>申込一覧表!AC40</f>
        <v/>
      </c>
      <c r="E282">
        <v>0</v>
      </c>
      <c r="F282">
        <v>0</v>
      </c>
      <c r="G282" t="str">
        <f>申込一覧表!AT40</f>
        <v>999:99.99</v>
      </c>
    </row>
    <row r="283" spans="1:7">
      <c r="A283" t="str">
        <f>IF(申込一覧表!N41="","",申込一覧表!Z41)</f>
        <v/>
      </c>
      <c r="B283" t="str">
        <f>IF(A283="","",申込一覧表!AK41)</f>
        <v/>
      </c>
      <c r="C283" t="str">
        <f>IF(A283="","",申込一覧表!AO41)</f>
        <v/>
      </c>
      <c r="D283" t="str">
        <f>申込一覧表!AC41</f>
        <v/>
      </c>
      <c r="E283">
        <v>0</v>
      </c>
      <c r="F283">
        <v>0</v>
      </c>
      <c r="G283" t="str">
        <f>申込一覧表!AT41</f>
        <v>999:99.99</v>
      </c>
    </row>
    <row r="284" spans="1:7">
      <c r="A284" t="str">
        <f>IF(申込一覧表!N42="","",申込一覧表!Z42)</f>
        <v/>
      </c>
      <c r="B284" t="str">
        <f>IF(A284="","",申込一覧表!AK42)</f>
        <v/>
      </c>
      <c r="C284" t="str">
        <f>IF(A284="","",申込一覧表!AO42)</f>
        <v/>
      </c>
      <c r="D284" t="str">
        <f>申込一覧表!AC42</f>
        <v/>
      </c>
      <c r="E284">
        <v>0</v>
      </c>
      <c r="F284">
        <v>0</v>
      </c>
      <c r="G284" t="str">
        <f>申込一覧表!AT42</f>
        <v>999:99.99</v>
      </c>
    </row>
    <row r="285" spans="1:7">
      <c r="A285" t="str">
        <f>IF(申込一覧表!N43="","",申込一覧表!Z43)</f>
        <v/>
      </c>
      <c r="B285" t="str">
        <f>IF(A285="","",申込一覧表!AK43)</f>
        <v/>
      </c>
      <c r="C285" t="str">
        <f>IF(A285="","",申込一覧表!AO43)</f>
        <v/>
      </c>
      <c r="D285" t="str">
        <f>申込一覧表!AC43</f>
        <v/>
      </c>
      <c r="E285">
        <v>0</v>
      </c>
      <c r="F285">
        <v>0</v>
      </c>
      <c r="G285" t="str">
        <f>申込一覧表!AT43</f>
        <v>999:99.99</v>
      </c>
    </row>
    <row r="286" spans="1:7">
      <c r="A286" t="str">
        <f>IF(申込一覧表!N44="","",申込一覧表!Z44)</f>
        <v/>
      </c>
      <c r="B286" t="str">
        <f>IF(A286="","",申込一覧表!AK44)</f>
        <v/>
      </c>
      <c r="C286" t="str">
        <f>IF(A286="","",申込一覧表!AO44)</f>
        <v/>
      </c>
      <c r="D286" t="str">
        <f>申込一覧表!AC44</f>
        <v/>
      </c>
      <c r="E286">
        <v>0</v>
      </c>
      <c r="F286">
        <v>0</v>
      </c>
      <c r="G286" t="str">
        <f>申込一覧表!AT44</f>
        <v>999:99.99</v>
      </c>
    </row>
    <row r="287" spans="1:7">
      <c r="A287" s="118" t="str">
        <f>IF(申込一覧表!N45="","",申込一覧表!Z45)</f>
        <v/>
      </c>
      <c r="B287" s="118" t="str">
        <f>IF(A287="","",申込一覧表!AK45)</f>
        <v/>
      </c>
      <c r="C287" s="118" t="str">
        <f>IF(A287="","",申込一覧表!AO45)</f>
        <v/>
      </c>
      <c r="D287" s="118" t="str">
        <f>申込一覧表!AC45</f>
        <v/>
      </c>
      <c r="E287" s="118">
        <v>0</v>
      </c>
      <c r="F287" s="118">
        <v>0</v>
      </c>
      <c r="G287" s="118" t="str">
        <f>申込一覧表!AT45</f>
        <v>999:99.99</v>
      </c>
    </row>
    <row r="289" spans="1:7">
      <c r="A289" s="118"/>
      <c r="B289" s="118"/>
      <c r="C289" s="118"/>
      <c r="D289" s="118"/>
      <c r="E289" s="118"/>
      <c r="F289" s="118"/>
      <c r="G289" s="118"/>
    </row>
    <row r="290" spans="1:7">
      <c r="A290" t="str">
        <f>IF(申込一覧表!N48="","",申込一覧表!Z48)</f>
        <v/>
      </c>
      <c r="B290" t="str">
        <f>IF(A290="","",申込一覧表!AK48)</f>
        <v/>
      </c>
      <c r="C290" t="str">
        <f>IF(A290="","",申込一覧表!AO48)</f>
        <v/>
      </c>
      <c r="D290" t="str">
        <f>申込一覧表!AC48</f>
        <v/>
      </c>
      <c r="E290">
        <v>0</v>
      </c>
      <c r="F290">
        <v>5</v>
      </c>
      <c r="G290" t="str">
        <f>申込一覧表!AT48</f>
        <v>999:99.99</v>
      </c>
    </row>
    <row r="291" spans="1:7">
      <c r="A291" t="str">
        <f>IF(申込一覧表!N49="","",申込一覧表!Z49)</f>
        <v/>
      </c>
      <c r="B291" t="str">
        <f>IF(A291="","",申込一覧表!AK49)</f>
        <v/>
      </c>
      <c r="C291" t="str">
        <f>IF(A291="","",申込一覧表!AO49)</f>
        <v/>
      </c>
      <c r="D291" t="str">
        <f>申込一覧表!AC49</f>
        <v/>
      </c>
      <c r="E291">
        <v>0</v>
      </c>
      <c r="F291">
        <v>5</v>
      </c>
      <c r="G291" t="str">
        <f>申込一覧表!AT49</f>
        <v>999:99.99</v>
      </c>
    </row>
    <row r="292" spans="1:7">
      <c r="A292" t="str">
        <f>IF(申込一覧表!N50="","",申込一覧表!Z50)</f>
        <v/>
      </c>
      <c r="B292" t="str">
        <f>IF(A292="","",申込一覧表!AK50)</f>
        <v/>
      </c>
      <c r="C292" t="str">
        <f>IF(A292="","",申込一覧表!AO50)</f>
        <v/>
      </c>
      <c r="D292" t="str">
        <f>申込一覧表!AC50</f>
        <v/>
      </c>
      <c r="E292">
        <v>0</v>
      </c>
      <c r="F292">
        <v>5</v>
      </c>
      <c r="G292" t="str">
        <f>申込一覧表!AT50</f>
        <v>999:99.99</v>
      </c>
    </row>
    <row r="293" spans="1:7">
      <c r="A293" t="str">
        <f>IF(申込一覧表!N51="","",申込一覧表!Z51)</f>
        <v/>
      </c>
      <c r="B293" t="str">
        <f>IF(A293="","",申込一覧表!AK51)</f>
        <v/>
      </c>
      <c r="C293" t="str">
        <f>IF(A293="","",申込一覧表!AO51)</f>
        <v/>
      </c>
      <c r="D293" t="str">
        <f>申込一覧表!AC51</f>
        <v/>
      </c>
      <c r="E293">
        <v>0</v>
      </c>
      <c r="F293">
        <v>5</v>
      </c>
      <c r="G293" t="str">
        <f>申込一覧表!AT51</f>
        <v>999:99.99</v>
      </c>
    </row>
    <row r="294" spans="1:7">
      <c r="A294" t="str">
        <f>IF(申込一覧表!N52="","",申込一覧表!Z52)</f>
        <v/>
      </c>
      <c r="B294" t="str">
        <f>IF(A294="","",申込一覧表!AK52)</f>
        <v/>
      </c>
      <c r="C294" t="str">
        <f>IF(A294="","",申込一覧表!AO52)</f>
        <v/>
      </c>
      <c r="D294" t="str">
        <f>申込一覧表!AC52</f>
        <v/>
      </c>
      <c r="E294">
        <v>0</v>
      </c>
      <c r="F294">
        <v>5</v>
      </c>
      <c r="G294" t="str">
        <f>申込一覧表!AT52</f>
        <v>999:99.99</v>
      </c>
    </row>
    <row r="295" spans="1:7">
      <c r="A295" t="str">
        <f>IF(申込一覧表!N53="","",申込一覧表!Z53)</f>
        <v/>
      </c>
      <c r="B295" t="str">
        <f>IF(A295="","",申込一覧表!AK53)</f>
        <v/>
      </c>
      <c r="C295" t="str">
        <f>IF(A295="","",申込一覧表!AO53)</f>
        <v/>
      </c>
      <c r="D295" t="str">
        <f>申込一覧表!AC53</f>
        <v/>
      </c>
      <c r="E295">
        <v>0</v>
      </c>
      <c r="F295">
        <v>5</v>
      </c>
      <c r="G295" t="str">
        <f>申込一覧表!AT53</f>
        <v>999:99.99</v>
      </c>
    </row>
    <row r="296" spans="1:7">
      <c r="A296" t="str">
        <f>IF(申込一覧表!N54="","",申込一覧表!Z54)</f>
        <v/>
      </c>
      <c r="B296" t="str">
        <f>IF(A296="","",申込一覧表!AK54)</f>
        <v/>
      </c>
      <c r="C296" t="str">
        <f>IF(A296="","",申込一覧表!AO54)</f>
        <v/>
      </c>
      <c r="D296" t="str">
        <f>申込一覧表!AC54</f>
        <v/>
      </c>
      <c r="E296">
        <v>0</v>
      </c>
      <c r="F296">
        <v>5</v>
      </c>
      <c r="G296" t="str">
        <f>申込一覧表!AT54</f>
        <v>999:99.99</v>
      </c>
    </row>
    <row r="297" spans="1:7">
      <c r="A297" t="str">
        <f>IF(申込一覧表!N55="","",申込一覧表!Z55)</f>
        <v/>
      </c>
      <c r="B297" t="str">
        <f>IF(A297="","",申込一覧表!AK55)</f>
        <v/>
      </c>
      <c r="C297" t="str">
        <f>IF(A297="","",申込一覧表!AO55)</f>
        <v/>
      </c>
      <c r="D297" t="str">
        <f>申込一覧表!AC55</f>
        <v/>
      </c>
      <c r="E297">
        <v>0</v>
      </c>
      <c r="F297">
        <v>5</v>
      </c>
      <c r="G297" t="str">
        <f>申込一覧表!AT55</f>
        <v>999:99.99</v>
      </c>
    </row>
    <row r="298" spans="1:7">
      <c r="A298" t="str">
        <f>IF(申込一覧表!N56="","",申込一覧表!Z56)</f>
        <v/>
      </c>
      <c r="B298" t="str">
        <f>IF(A298="","",申込一覧表!AK56)</f>
        <v/>
      </c>
      <c r="C298" t="str">
        <f>IF(A298="","",申込一覧表!AO56)</f>
        <v/>
      </c>
      <c r="D298" t="str">
        <f>申込一覧表!AC56</f>
        <v/>
      </c>
      <c r="E298">
        <v>0</v>
      </c>
      <c r="F298">
        <v>5</v>
      </c>
      <c r="G298" t="str">
        <f>申込一覧表!AT56</f>
        <v>999:99.99</v>
      </c>
    </row>
    <row r="299" spans="1:7">
      <c r="A299" t="str">
        <f>IF(申込一覧表!N57="","",申込一覧表!Z57)</f>
        <v/>
      </c>
      <c r="B299" t="str">
        <f>IF(A299="","",申込一覧表!AK57)</f>
        <v/>
      </c>
      <c r="C299" t="str">
        <f>IF(A299="","",申込一覧表!AO57)</f>
        <v/>
      </c>
      <c r="D299" t="str">
        <f>申込一覧表!AC57</f>
        <v/>
      </c>
      <c r="E299">
        <v>0</v>
      </c>
      <c r="F299">
        <v>5</v>
      </c>
      <c r="G299" t="str">
        <f>申込一覧表!AT57</f>
        <v>999:99.99</v>
      </c>
    </row>
    <row r="300" spans="1:7">
      <c r="A300" t="str">
        <f>IF(申込一覧表!N58="","",申込一覧表!Z58)</f>
        <v/>
      </c>
      <c r="B300" t="str">
        <f>IF(A300="","",申込一覧表!AK58)</f>
        <v/>
      </c>
      <c r="C300" t="str">
        <f>IF(A300="","",申込一覧表!AO58)</f>
        <v/>
      </c>
      <c r="D300" t="str">
        <f>申込一覧表!AC58</f>
        <v/>
      </c>
      <c r="E300">
        <v>0</v>
      </c>
      <c r="F300">
        <v>5</v>
      </c>
      <c r="G300" t="str">
        <f>申込一覧表!AT58</f>
        <v>999:99.99</v>
      </c>
    </row>
    <row r="301" spans="1:7">
      <c r="A301" t="str">
        <f>IF(申込一覧表!N59="","",申込一覧表!Z59)</f>
        <v/>
      </c>
      <c r="B301" t="str">
        <f>IF(A301="","",申込一覧表!AK59)</f>
        <v/>
      </c>
      <c r="C301" t="str">
        <f>IF(A301="","",申込一覧表!AO59)</f>
        <v/>
      </c>
      <c r="D301" t="str">
        <f>申込一覧表!AC59</f>
        <v/>
      </c>
      <c r="E301">
        <v>0</v>
      </c>
      <c r="F301">
        <v>5</v>
      </c>
      <c r="G301" t="str">
        <f>申込一覧表!AT59</f>
        <v>999:99.99</v>
      </c>
    </row>
    <row r="302" spans="1:7">
      <c r="A302" t="str">
        <f>IF(申込一覧表!N60="","",申込一覧表!Z60)</f>
        <v/>
      </c>
      <c r="B302" t="str">
        <f>IF(A302="","",申込一覧表!AK60)</f>
        <v/>
      </c>
      <c r="C302" t="str">
        <f>IF(A302="","",申込一覧表!AO60)</f>
        <v/>
      </c>
      <c r="D302" t="str">
        <f>申込一覧表!AC60</f>
        <v/>
      </c>
      <c r="E302">
        <v>0</v>
      </c>
      <c r="F302">
        <v>5</v>
      </c>
      <c r="G302" t="str">
        <f>申込一覧表!AT60</f>
        <v>999:99.99</v>
      </c>
    </row>
    <row r="303" spans="1:7">
      <c r="A303" t="str">
        <f>IF(申込一覧表!N61="","",申込一覧表!Z61)</f>
        <v/>
      </c>
      <c r="B303" t="str">
        <f>IF(A303="","",申込一覧表!AK61)</f>
        <v/>
      </c>
      <c r="C303" t="str">
        <f>IF(A303="","",申込一覧表!AO61)</f>
        <v/>
      </c>
      <c r="D303" t="str">
        <f>申込一覧表!AC61</f>
        <v/>
      </c>
      <c r="E303">
        <v>0</v>
      </c>
      <c r="F303">
        <v>5</v>
      </c>
      <c r="G303" t="str">
        <f>申込一覧表!AT61</f>
        <v>999:99.99</v>
      </c>
    </row>
    <row r="304" spans="1:7">
      <c r="A304" t="str">
        <f>IF(申込一覧表!N62="","",申込一覧表!Z62)</f>
        <v/>
      </c>
      <c r="B304" t="str">
        <f>IF(A304="","",申込一覧表!AK62)</f>
        <v/>
      </c>
      <c r="C304" t="str">
        <f>IF(A304="","",申込一覧表!AO62)</f>
        <v/>
      </c>
      <c r="D304" t="str">
        <f>申込一覧表!AC62</f>
        <v/>
      </c>
      <c r="E304">
        <v>0</v>
      </c>
      <c r="F304">
        <v>5</v>
      </c>
      <c r="G304" t="str">
        <f>申込一覧表!AT62</f>
        <v>999:99.99</v>
      </c>
    </row>
    <row r="305" spans="1:7">
      <c r="A305" t="str">
        <f>IF(申込一覧表!N63="","",申込一覧表!Z63)</f>
        <v/>
      </c>
      <c r="B305" t="str">
        <f>IF(A305="","",申込一覧表!AK63)</f>
        <v/>
      </c>
      <c r="C305" t="str">
        <f>IF(A305="","",申込一覧表!AO63)</f>
        <v/>
      </c>
      <c r="D305" t="str">
        <f>申込一覧表!AC63</f>
        <v/>
      </c>
      <c r="E305">
        <v>0</v>
      </c>
      <c r="F305">
        <v>5</v>
      </c>
      <c r="G305" t="str">
        <f>申込一覧表!AT63</f>
        <v>999:99.99</v>
      </c>
    </row>
    <row r="306" spans="1:7">
      <c r="A306" t="str">
        <f>IF(申込一覧表!N64="","",申込一覧表!Z64)</f>
        <v/>
      </c>
      <c r="B306" t="str">
        <f>IF(A306="","",申込一覧表!AK64)</f>
        <v/>
      </c>
      <c r="C306" t="str">
        <f>IF(A306="","",申込一覧表!AO64)</f>
        <v/>
      </c>
      <c r="D306" t="str">
        <f>申込一覧表!AC64</f>
        <v/>
      </c>
      <c r="E306">
        <v>0</v>
      </c>
      <c r="F306">
        <v>5</v>
      </c>
      <c r="G306" t="str">
        <f>申込一覧表!AT64</f>
        <v>999:99.99</v>
      </c>
    </row>
    <row r="307" spans="1:7">
      <c r="A307" t="str">
        <f>IF(申込一覧表!N65="","",申込一覧表!Z65)</f>
        <v/>
      </c>
      <c r="B307" t="str">
        <f>IF(A307="","",申込一覧表!AK65)</f>
        <v/>
      </c>
      <c r="C307" t="str">
        <f>IF(A307="","",申込一覧表!AO65)</f>
        <v/>
      </c>
      <c r="D307" t="str">
        <f>申込一覧表!AC65</f>
        <v/>
      </c>
      <c r="E307">
        <v>0</v>
      </c>
      <c r="F307">
        <v>5</v>
      </c>
      <c r="G307" t="str">
        <f>申込一覧表!AT65</f>
        <v>999:99.99</v>
      </c>
    </row>
    <row r="308" spans="1:7">
      <c r="A308" t="str">
        <f>IF(申込一覧表!N66="","",申込一覧表!Z66)</f>
        <v/>
      </c>
      <c r="B308" t="str">
        <f>IF(A308="","",申込一覧表!AK66)</f>
        <v/>
      </c>
      <c r="C308" t="str">
        <f>IF(A308="","",申込一覧表!AO66)</f>
        <v/>
      </c>
      <c r="D308" t="str">
        <f>申込一覧表!AC66</f>
        <v/>
      </c>
      <c r="E308">
        <v>0</v>
      </c>
      <c r="F308">
        <v>5</v>
      </c>
      <c r="G308" t="str">
        <f>申込一覧表!AT66</f>
        <v>999:99.99</v>
      </c>
    </row>
    <row r="309" spans="1:7">
      <c r="A309" t="str">
        <f>IF(申込一覧表!N67="","",申込一覧表!Z67)</f>
        <v/>
      </c>
      <c r="B309" t="str">
        <f>IF(A309="","",申込一覧表!AK67)</f>
        <v/>
      </c>
      <c r="C309" t="str">
        <f>IF(A309="","",申込一覧表!AO67)</f>
        <v/>
      </c>
      <c r="D309" t="str">
        <f>申込一覧表!AC67</f>
        <v/>
      </c>
      <c r="E309">
        <v>0</v>
      </c>
      <c r="F309">
        <v>5</v>
      </c>
      <c r="G309" t="str">
        <f>申込一覧表!AT67</f>
        <v>999:99.99</v>
      </c>
    </row>
    <row r="310" spans="1:7">
      <c r="A310" t="str">
        <f>IF(申込一覧表!N68="","",申込一覧表!Z68)</f>
        <v/>
      </c>
      <c r="B310" t="str">
        <f>IF(A310="","",申込一覧表!AK68)</f>
        <v/>
      </c>
      <c r="C310" t="str">
        <f>IF(A310="","",申込一覧表!AO68)</f>
        <v/>
      </c>
      <c r="D310" t="str">
        <f>申込一覧表!AC68</f>
        <v/>
      </c>
      <c r="E310">
        <v>0</v>
      </c>
      <c r="F310">
        <v>5</v>
      </c>
      <c r="G310" t="str">
        <f>申込一覧表!AT68</f>
        <v>999:99.99</v>
      </c>
    </row>
    <row r="311" spans="1:7">
      <c r="A311" t="str">
        <f>IF(申込一覧表!N69="","",申込一覧表!Z69)</f>
        <v/>
      </c>
      <c r="B311" t="str">
        <f>IF(A311="","",申込一覧表!AK69)</f>
        <v/>
      </c>
      <c r="C311" t="str">
        <f>IF(A311="","",申込一覧表!AO69)</f>
        <v/>
      </c>
      <c r="D311" t="str">
        <f>申込一覧表!AC69</f>
        <v/>
      </c>
      <c r="E311">
        <v>0</v>
      </c>
      <c r="F311">
        <v>5</v>
      </c>
      <c r="G311" t="str">
        <f>申込一覧表!AT69</f>
        <v>999:99.99</v>
      </c>
    </row>
    <row r="312" spans="1:7">
      <c r="A312" t="str">
        <f>IF(申込一覧表!N70="","",申込一覧表!Z70)</f>
        <v/>
      </c>
      <c r="B312" t="str">
        <f>IF(A312="","",申込一覧表!AK70)</f>
        <v/>
      </c>
      <c r="C312" t="str">
        <f>IF(A312="","",申込一覧表!AO70)</f>
        <v/>
      </c>
      <c r="D312" t="str">
        <f>申込一覧表!AC70</f>
        <v/>
      </c>
      <c r="E312">
        <v>0</v>
      </c>
      <c r="F312">
        <v>5</v>
      </c>
      <c r="G312" t="str">
        <f>申込一覧表!AT70</f>
        <v>999:99.99</v>
      </c>
    </row>
    <row r="313" spans="1:7">
      <c r="A313" t="str">
        <f>IF(申込一覧表!N71="","",申込一覧表!Z71)</f>
        <v/>
      </c>
      <c r="B313" t="str">
        <f>IF(A313="","",申込一覧表!AK71)</f>
        <v/>
      </c>
      <c r="C313" t="str">
        <f>IF(A313="","",申込一覧表!AO71)</f>
        <v/>
      </c>
      <c r="D313" t="str">
        <f>申込一覧表!AC71</f>
        <v/>
      </c>
      <c r="E313">
        <v>0</v>
      </c>
      <c r="F313">
        <v>5</v>
      </c>
      <c r="G313" t="str">
        <f>申込一覧表!AT71</f>
        <v>999:99.99</v>
      </c>
    </row>
    <row r="314" spans="1:7">
      <c r="A314" t="str">
        <f>IF(申込一覧表!N72="","",申込一覧表!Z72)</f>
        <v/>
      </c>
      <c r="B314" t="str">
        <f>IF(A314="","",申込一覧表!AK72)</f>
        <v/>
      </c>
      <c r="C314" t="str">
        <f>IF(A314="","",申込一覧表!AO72)</f>
        <v/>
      </c>
      <c r="D314" t="str">
        <f>申込一覧表!AC72</f>
        <v/>
      </c>
      <c r="E314">
        <v>0</v>
      </c>
      <c r="F314">
        <v>5</v>
      </c>
      <c r="G314" t="str">
        <f>申込一覧表!AT72</f>
        <v>999:99.99</v>
      </c>
    </row>
    <row r="315" spans="1:7">
      <c r="A315" t="str">
        <f>IF(申込一覧表!N73="","",申込一覧表!Z73)</f>
        <v/>
      </c>
      <c r="B315" t="str">
        <f>IF(A315="","",申込一覧表!AK73)</f>
        <v/>
      </c>
      <c r="C315" t="str">
        <f>IF(A315="","",申込一覧表!AO73)</f>
        <v/>
      </c>
      <c r="D315" t="str">
        <f>申込一覧表!AC73</f>
        <v/>
      </c>
      <c r="E315">
        <v>0</v>
      </c>
      <c r="F315">
        <v>5</v>
      </c>
      <c r="G315" t="str">
        <f>申込一覧表!AT73</f>
        <v>999:99.99</v>
      </c>
    </row>
    <row r="316" spans="1:7">
      <c r="A316" t="str">
        <f>IF(申込一覧表!N74="","",申込一覧表!Z74)</f>
        <v/>
      </c>
      <c r="B316" t="str">
        <f>IF(A316="","",申込一覧表!AK74)</f>
        <v/>
      </c>
      <c r="C316" t="str">
        <f>IF(A316="","",申込一覧表!AO74)</f>
        <v/>
      </c>
      <c r="D316" t="str">
        <f>申込一覧表!AC74</f>
        <v/>
      </c>
      <c r="E316">
        <v>0</v>
      </c>
      <c r="F316">
        <v>5</v>
      </c>
      <c r="G316" t="str">
        <f>申込一覧表!AT74</f>
        <v>999:99.99</v>
      </c>
    </row>
    <row r="317" spans="1:7">
      <c r="A317" t="str">
        <f>IF(申込一覧表!N75="","",申込一覧表!Z75)</f>
        <v/>
      </c>
      <c r="B317" t="str">
        <f>IF(A317="","",申込一覧表!AK75)</f>
        <v/>
      </c>
      <c r="C317" t="str">
        <f>IF(A317="","",申込一覧表!AO75)</f>
        <v/>
      </c>
      <c r="D317" t="str">
        <f>申込一覧表!AC75</f>
        <v/>
      </c>
      <c r="E317">
        <v>0</v>
      </c>
      <c r="F317">
        <v>5</v>
      </c>
      <c r="G317" t="str">
        <f>申込一覧表!AT75</f>
        <v>999:99.99</v>
      </c>
    </row>
    <row r="318" spans="1:7">
      <c r="A318" t="str">
        <f>IF(申込一覧表!N76="","",申込一覧表!Z76)</f>
        <v/>
      </c>
      <c r="B318" t="str">
        <f>IF(A318="","",申込一覧表!AK76)</f>
        <v/>
      </c>
      <c r="C318" t="str">
        <f>IF(A318="","",申込一覧表!AO76)</f>
        <v/>
      </c>
      <c r="D318" t="str">
        <f>申込一覧表!AC76</f>
        <v/>
      </c>
      <c r="E318">
        <v>0</v>
      </c>
      <c r="F318">
        <v>5</v>
      </c>
      <c r="G318" t="str">
        <f>申込一覧表!AT76</f>
        <v>999:99.99</v>
      </c>
    </row>
    <row r="319" spans="1:7">
      <c r="A319" t="str">
        <f>IF(申込一覧表!N77="","",申込一覧表!Z77)</f>
        <v/>
      </c>
      <c r="B319" t="str">
        <f>IF(A319="","",申込一覧表!AK77)</f>
        <v/>
      </c>
      <c r="C319" t="str">
        <f>IF(A319="","",申込一覧表!AO77)</f>
        <v/>
      </c>
      <c r="D319" t="str">
        <f>申込一覧表!AC77</f>
        <v/>
      </c>
      <c r="E319">
        <v>0</v>
      </c>
      <c r="F319">
        <v>5</v>
      </c>
      <c r="G319" t="str">
        <f>申込一覧表!AT77</f>
        <v>999:99.99</v>
      </c>
    </row>
    <row r="320" spans="1:7">
      <c r="A320" t="str">
        <f>IF(申込一覧表!N78="","",申込一覧表!Z78)</f>
        <v/>
      </c>
      <c r="B320" t="str">
        <f>IF(A320="","",申込一覧表!AK78)</f>
        <v/>
      </c>
      <c r="C320" t="str">
        <f>IF(A320="","",申込一覧表!AO78)</f>
        <v/>
      </c>
      <c r="D320" t="str">
        <f>申込一覧表!AC78</f>
        <v/>
      </c>
      <c r="E320">
        <v>0</v>
      </c>
      <c r="F320">
        <v>5</v>
      </c>
      <c r="G320" t="str">
        <f>申込一覧表!AT78</f>
        <v>999:99.99</v>
      </c>
    </row>
    <row r="321" spans="1:7">
      <c r="A321" t="str">
        <f>IF(申込一覧表!N79="","",申込一覧表!Z79)</f>
        <v/>
      </c>
      <c r="B321" t="str">
        <f>IF(A321="","",申込一覧表!AK79)</f>
        <v/>
      </c>
      <c r="C321" t="str">
        <f>IF(A321="","",申込一覧表!AO79)</f>
        <v/>
      </c>
      <c r="D321" t="str">
        <f>申込一覧表!AC79</f>
        <v/>
      </c>
      <c r="E321">
        <v>0</v>
      </c>
      <c r="F321">
        <v>5</v>
      </c>
      <c r="G321" t="str">
        <f>申込一覧表!AT79</f>
        <v>999:99.99</v>
      </c>
    </row>
    <row r="322" spans="1:7">
      <c r="A322" t="str">
        <f>IF(申込一覧表!N80="","",申込一覧表!Z80)</f>
        <v/>
      </c>
      <c r="B322" t="str">
        <f>IF(A322="","",申込一覧表!AK80)</f>
        <v/>
      </c>
      <c r="C322" t="str">
        <f>IF(A322="","",申込一覧表!AO80)</f>
        <v/>
      </c>
      <c r="D322" t="str">
        <f>申込一覧表!AC80</f>
        <v/>
      </c>
      <c r="E322">
        <v>0</v>
      </c>
      <c r="F322">
        <v>5</v>
      </c>
      <c r="G322" t="str">
        <f>申込一覧表!AT80</f>
        <v>999:99.99</v>
      </c>
    </row>
    <row r="323" spans="1:7">
      <c r="A323" t="str">
        <f>IF(申込一覧表!N81="","",申込一覧表!Z81)</f>
        <v/>
      </c>
      <c r="B323" t="str">
        <f>IF(A323="","",申込一覧表!AK81)</f>
        <v/>
      </c>
      <c r="C323" t="str">
        <f>IF(A323="","",申込一覧表!AO81)</f>
        <v/>
      </c>
      <c r="D323" t="str">
        <f>申込一覧表!AC81</f>
        <v/>
      </c>
      <c r="E323">
        <v>0</v>
      </c>
      <c r="F323">
        <v>5</v>
      </c>
      <c r="G323" t="str">
        <f>申込一覧表!AT81</f>
        <v>999:99.99</v>
      </c>
    </row>
    <row r="324" spans="1:7">
      <c r="A324" t="str">
        <f>IF(申込一覧表!N82="","",申込一覧表!Z82)</f>
        <v/>
      </c>
      <c r="B324" t="str">
        <f>IF(A324="","",申込一覧表!AK82)</f>
        <v/>
      </c>
      <c r="C324" t="str">
        <f>IF(A324="","",申込一覧表!AO82)</f>
        <v/>
      </c>
      <c r="D324" t="str">
        <f>申込一覧表!AC82</f>
        <v/>
      </c>
      <c r="E324">
        <v>0</v>
      </c>
      <c r="F324">
        <v>5</v>
      </c>
      <c r="G324" t="str">
        <f>申込一覧表!AT82</f>
        <v>999:99.99</v>
      </c>
    </row>
    <row r="325" spans="1:7">
      <c r="A325" t="str">
        <f>IF(申込一覧表!N83="","",申込一覧表!Z83)</f>
        <v/>
      </c>
      <c r="B325" t="str">
        <f>IF(A325="","",申込一覧表!AK83)</f>
        <v/>
      </c>
      <c r="C325" t="str">
        <f>IF(A325="","",申込一覧表!AO83)</f>
        <v/>
      </c>
      <c r="D325" t="str">
        <f>申込一覧表!AC83</f>
        <v/>
      </c>
      <c r="E325">
        <v>0</v>
      </c>
      <c r="F325">
        <v>5</v>
      </c>
      <c r="G325" t="str">
        <f>申込一覧表!AT83</f>
        <v>999:99.99</v>
      </c>
    </row>
    <row r="326" spans="1:7">
      <c r="A326" t="str">
        <f>IF(申込一覧表!N84="","",申込一覧表!Z84)</f>
        <v/>
      </c>
      <c r="B326" t="str">
        <f>IF(A326="","",申込一覧表!AK84)</f>
        <v/>
      </c>
      <c r="C326" t="str">
        <f>IF(A326="","",申込一覧表!AO84)</f>
        <v/>
      </c>
      <c r="D326" t="str">
        <f>申込一覧表!AC84</f>
        <v/>
      </c>
      <c r="E326">
        <v>0</v>
      </c>
      <c r="F326">
        <v>5</v>
      </c>
      <c r="G326" t="str">
        <f>申込一覧表!AT84</f>
        <v>999:99.99</v>
      </c>
    </row>
    <row r="327" spans="1:7">
      <c r="A327" t="str">
        <f>IF(申込一覧表!N85="","",申込一覧表!Z85)</f>
        <v/>
      </c>
      <c r="B327" t="str">
        <f>IF(A327="","",申込一覧表!AK85)</f>
        <v/>
      </c>
      <c r="C327" t="str">
        <f>IF(A327="","",申込一覧表!AO85)</f>
        <v/>
      </c>
      <c r="D327" t="str">
        <f>申込一覧表!AC85</f>
        <v/>
      </c>
      <c r="E327">
        <v>0</v>
      </c>
      <c r="F327">
        <v>5</v>
      </c>
      <c r="G327" t="str">
        <f>申込一覧表!AT85</f>
        <v>999:99.99</v>
      </c>
    </row>
    <row r="328" spans="1:7">
      <c r="A328" t="str">
        <f>IF(申込一覧表!N86="","",申込一覧表!Z86)</f>
        <v/>
      </c>
      <c r="B328" t="str">
        <f>IF(A328="","",申込一覧表!AK86)</f>
        <v/>
      </c>
      <c r="C328" t="str">
        <f>IF(A328="","",申込一覧表!AO86)</f>
        <v/>
      </c>
      <c r="D328" t="str">
        <f>申込一覧表!AC86</f>
        <v/>
      </c>
      <c r="E328">
        <v>0</v>
      </c>
      <c r="F328">
        <v>5</v>
      </c>
      <c r="G328" t="str">
        <f>申込一覧表!AT86</f>
        <v>999:99.99</v>
      </c>
    </row>
    <row r="329" spans="1:7">
      <c r="A329" s="118" t="str">
        <f>IF(申込一覧表!N87="","",申込一覧表!Z87)</f>
        <v/>
      </c>
      <c r="B329" s="118" t="str">
        <f>IF(A329="","",申込一覧表!AK87)</f>
        <v/>
      </c>
      <c r="C329" s="118" t="str">
        <f>IF(A329="","",申込一覧表!AO87)</f>
        <v/>
      </c>
      <c r="D329" s="118" t="str">
        <f>申込一覧表!AC87</f>
        <v/>
      </c>
      <c r="E329" s="118">
        <v>0</v>
      </c>
      <c r="F329" s="118">
        <v>5</v>
      </c>
      <c r="G329" s="118" t="str">
        <f>申込一覧表!AT87</f>
        <v>999:99.99</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6</vt:i4>
      </vt:variant>
    </vt:vector>
  </HeadingPairs>
  <TitlesOfParts>
    <vt:vector size="17" baseType="lpstr">
      <vt:lpstr>申込書</vt:lpstr>
      <vt:lpstr>申込一覧表</vt:lpstr>
      <vt:lpstr>リレーオーダー用紙</vt:lpstr>
      <vt:lpstr>誓約書</vt:lpstr>
      <vt:lpstr>メール</vt:lpstr>
      <vt:lpstr>団体</vt:lpstr>
      <vt:lpstr>所属1</vt:lpstr>
      <vt:lpstr>選手</vt:lpstr>
      <vt:lpstr>エントリー</vt:lpstr>
      <vt:lpstr>連続出場</vt:lpstr>
      <vt:lpstr>チーム</vt:lpstr>
      <vt:lpstr>リレーオーダー用紙!Print_Area</vt:lpstr>
      <vt:lpstr>申込一覧表!Print_Area</vt:lpstr>
      <vt:lpstr>申込書!Print_Area</vt:lpstr>
      <vt:lpstr>誓約書!Print_Area</vt:lpstr>
      <vt:lpstr>連続出場!Print_Area</vt:lpstr>
      <vt:lpstr>申込一覧表!Print_Titles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大月　岳彦</dc:creator>
  <cp:lastModifiedBy>Takashi Shigehara</cp:lastModifiedBy>
  <cp:lastPrinted>2012-10-17T23:17:43Z</cp:lastPrinted>
  <dcterms:created xsi:type="dcterms:W3CDTF">2003-04-18T11:12:20Z</dcterms:created>
  <dcterms:modified xsi:type="dcterms:W3CDTF">2025-11-10T07:23:27Z</dcterms:modified>
</cp:coreProperties>
</file>